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1475" windowHeight="1093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5" i="2" l="1"/>
  <c r="F52" i="2" l="1"/>
  <c r="F57" i="2"/>
  <c r="F48" i="2"/>
  <c r="F42" i="2"/>
  <c r="F35" i="2"/>
  <c r="C35" i="2"/>
  <c r="F30" i="2"/>
  <c r="C30" i="2"/>
  <c r="F25" i="2"/>
  <c r="C25" i="2"/>
  <c r="F21" i="2"/>
  <c r="C21" i="2"/>
  <c r="F17" i="2"/>
  <c r="C17" i="2"/>
  <c r="F10" i="2"/>
  <c r="C10" i="2"/>
  <c r="F59" i="2" l="1"/>
  <c r="F63" i="2" s="1"/>
  <c r="F70" i="2" s="1"/>
  <c r="E48" i="1"/>
  <c r="E42" i="1"/>
  <c r="E40" i="1"/>
  <c r="E46" i="1"/>
  <c r="D7" i="1"/>
  <c r="D15" i="1"/>
  <c r="D28" i="1"/>
  <c r="D33" i="1"/>
  <c r="D39" i="1"/>
</calcChain>
</file>

<file path=xl/sharedStrings.xml><?xml version="1.0" encoding="utf-8"?>
<sst xmlns="http://schemas.openxmlformats.org/spreadsheetml/2006/main" count="91" uniqueCount="77">
  <si>
    <t>Food</t>
  </si>
  <si>
    <t>New G&amp;PS Orientation booth for 2012-2013</t>
  </si>
  <si>
    <t>Shipping/Misc. Costs</t>
  </si>
  <si>
    <t>Website</t>
  </si>
  <si>
    <t>Awards Ceremony</t>
  </si>
  <si>
    <t>Ivy Summit Discretionary</t>
  </si>
  <si>
    <t>Savings for next Ivy Summit (2018)</t>
  </si>
  <si>
    <t>Printouts</t>
  </si>
  <si>
    <t>Assemblies Clerk</t>
  </si>
  <si>
    <t>Room Rentals</t>
  </si>
  <si>
    <t>Assembly Meetings Food</t>
  </si>
  <si>
    <t>Postage etc</t>
  </si>
  <si>
    <t>Area Summit Funding ($75 * 5 areas)</t>
  </si>
  <si>
    <t>NAGPS Membership Dues (&amp; attendance)</t>
  </si>
  <si>
    <t>Funding Day</t>
  </si>
  <si>
    <t>Town Hall Meeting</t>
  </si>
  <si>
    <t>Dine and Discuss</t>
  </si>
  <si>
    <t>Line Items</t>
  </si>
  <si>
    <t>Catergory Expense</t>
  </si>
  <si>
    <t>Total Committee</t>
  </si>
  <si>
    <t>2011-12 Allocation</t>
  </si>
  <si>
    <t>Communications - Marcus</t>
  </si>
  <si>
    <t>Executive - Mitch</t>
  </si>
  <si>
    <t>FC - Vinay</t>
  </si>
  <si>
    <t>Student Advocacy - Yevgeniy</t>
  </si>
  <si>
    <t>Appropriations - Bill</t>
  </si>
  <si>
    <t>Ivy Summit Savings</t>
  </si>
  <si>
    <t>Rollover</t>
  </si>
  <si>
    <t>Budget Total</t>
  </si>
  <si>
    <t>TotalExpenditures</t>
  </si>
  <si>
    <t>Budget Suplus/Deficit</t>
  </si>
  <si>
    <r>
      <t xml:space="preserve">Total Revenue </t>
    </r>
    <r>
      <rPr>
        <i/>
        <sz val="9"/>
        <color indexed="8"/>
        <rFont val="Arial"/>
        <family val="2"/>
      </rPr>
      <t>(Projected 95% of 6,815 @ $1.84)</t>
    </r>
  </si>
  <si>
    <t>Beginning Cash Balance (September 2012)</t>
  </si>
  <si>
    <t>Projected Cash Rollover (end 2012-13)</t>
  </si>
  <si>
    <t>Ops and Staffing - Erik</t>
  </si>
  <si>
    <t>Expense Categories</t>
  </si>
  <si>
    <t>2013-14 Allocation</t>
  </si>
  <si>
    <t>Travel (Overage Protection for NAGPS/Ivy Summit)</t>
  </si>
  <si>
    <t>Awards Ceremony (@BRB end of year)</t>
  </si>
  <si>
    <t>Miscellaneous (Postage, BRB Plate, etc..)</t>
  </si>
  <si>
    <t>New G&amp;PS Orientation Booth for 2012-13 Acad. Yr.</t>
  </si>
  <si>
    <t>Meeting Food</t>
  </si>
  <si>
    <t>Miscellaneous (Postage, Printing, etc..)</t>
  </si>
  <si>
    <t>Meeting Food (1 meetings x $50)</t>
  </si>
  <si>
    <t>Faculty Awards - 10007 - Daniel Citron</t>
  </si>
  <si>
    <t>Meetings Food</t>
  </si>
  <si>
    <t>Awards</t>
  </si>
  <si>
    <t xml:space="preserve">Healthy Activities </t>
  </si>
  <si>
    <t>Meeting Food ($40 x 10 Meetings)</t>
  </si>
  <si>
    <t>Meeting Food ($40 x 4 Meetings)</t>
  </si>
  <si>
    <t>Diversity Initiatives</t>
  </si>
  <si>
    <t>Let's Talk</t>
  </si>
  <si>
    <t>Advertisement/Printing</t>
  </si>
  <si>
    <t>Ivy Summit Travel</t>
  </si>
  <si>
    <t xml:space="preserve">NAGPS Membership Dues </t>
  </si>
  <si>
    <t>NAGPS Attendance (Travel)</t>
  </si>
  <si>
    <t>Finance Commission - Collenne Wider</t>
  </si>
  <si>
    <t>Operations and Staffing - Andrea Gardner</t>
  </si>
  <si>
    <t>Diversity Committee - - Katherine Herleman</t>
  </si>
  <si>
    <t>Student Advocacy - 20001 - Paul Berry</t>
  </si>
  <si>
    <t>Ivy Summit</t>
  </si>
  <si>
    <t>National Assn of Grad and Pro Students</t>
  </si>
  <si>
    <t>Appropriations - Ian Small</t>
  </si>
  <si>
    <t>Communications - Megan Daniels</t>
  </si>
  <si>
    <t>Administrative/Executive - Richard Walroth</t>
  </si>
  <si>
    <r>
      <t xml:space="preserve">Total Projected Revenue </t>
    </r>
    <r>
      <rPr>
        <sz val="12"/>
        <color indexed="8"/>
        <rFont val="Calibri"/>
        <family val="2"/>
        <scheme val="minor"/>
      </rPr>
      <t>(Projected 95% of 6,900 Grad and Pro Students @ $1.95 = $12,782)</t>
    </r>
  </si>
  <si>
    <t>Projected Cash Rollover (end 2014-15)</t>
  </si>
  <si>
    <t>2014-15 Budgeted Category Expense</t>
  </si>
  <si>
    <t xml:space="preserve">2014-15 Budgeted Committee total </t>
  </si>
  <si>
    <t>Meeting Food (6 meetings x $46+)</t>
  </si>
  <si>
    <t xml:space="preserve">Meeting Food (6 x $100) </t>
  </si>
  <si>
    <t>2013-14 rollover</t>
  </si>
  <si>
    <t>Beginning Cash Balance for 2015 Fiscal Year (including reserve &amp; rollover)</t>
  </si>
  <si>
    <t>GPSA Internal Operations Budget 2014 - 15</t>
  </si>
  <si>
    <t>GPSA Ivy Summit reserve</t>
  </si>
  <si>
    <t>Pre 2013-14 rollover balance</t>
  </si>
  <si>
    <t>Total 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</si>
</sst>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  <numFmt numFmtId="166" formatCode="#,##0.00;[Red]#,##0.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b/>
      <i/>
      <sz val="10"/>
      <color theme="1" tint="0.249977111117893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rgb="FFC00000"/>
      <name val="Arial"/>
      <family val="2"/>
    </font>
    <font>
      <b/>
      <u/>
      <sz val="10"/>
      <name val="Arial"/>
      <family val="2"/>
    </font>
    <font>
      <i/>
      <sz val="9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59">
    <xf numFmtId="0" fontId="0" fillId="0" borderId="0" xfId="0"/>
    <xf numFmtId="164" fontId="2" fillId="0" borderId="0" xfId="1" applyNumberFormat="1" applyFont="1" applyFill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5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wrapText="1"/>
    </xf>
    <xf numFmtId="0" fontId="3" fillId="0" borderId="0" xfId="1" applyNumberFormat="1" applyFont="1" applyFill="1" applyAlignment="1">
      <alignment horizontal="left" wrapText="1"/>
    </xf>
    <xf numFmtId="0" fontId="5" fillId="0" borderId="0" xfId="1" applyNumberFormat="1" applyFont="1" applyFill="1" applyAlignment="1">
      <alignment horizontal="left" wrapText="1"/>
    </xf>
    <xf numFmtId="0" fontId="5" fillId="0" borderId="2" xfId="1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 wrapText="1"/>
    </xf>
    <xf numFmtId="44" fontId="5" fillId="0" borderId="0" xfId="1" applyNumberFormat="1" applyFont="1" applyFill="1" applyAlignment="1">
      <alignment horizontal="right"/>
    </xf>
    <xf numFmtId="44" fontId="2" fillId="0" borderId="0" xfId="1" applyNumberFormat="1" applyFont="1" applyFill="1" applyAlignment="1">
      <alignment wrapText="1"/>
    </xf>
    <xf numFmtId="44" fontId="5" fillId="0" borderId="0" xfId="1" applyNumberFormat="1" applyFont="1" applyFill="1" applyBorder="1" applyAlignment="1">
      <alignment horizontal="right"/>
    </xf>
    <xf numFmtId="44" fontId="9" fillId="0" borderId="0" xfId="1" applyNumberFormat="1" applyFont="1" applyFill="1" applyAlignment="1">
      <alignment horizontal="right"/>
    </xf>
    <xf numFmtId="0" fontId="2" fillId="0" borderId="0" xfId="1" applyFill="1">
      <alignment vertical="center"/>
    </xf>
    <xf numFmtId="0" fontId="10" fillId="0" borderId="0" xfId="1" applyFont="1" applyFill="1">
      <alignment vertical="center"/>
    </xf>
    <xf numFmtId="0" fontId="2" fillId="0" borderId="2" xfId="1" applyFill="1" applyBorder="1" applyAlignment="1">
      <alignment vertical="center" wrapText="1"/>
    </xf>
    <xf numFmtId="44" fontId="2" fillId="0" borderId="0" xfId="1" applyNumberFormat="1" applyFill="1">
      <alignment vertical="center"/>
    </xf>
    <xf numFmtId="0" fontId="5" fillId="0" borderId="2" xfId="1" applyNumberFormat="1" applyFont="1" applyFill="1" applyBorder="1" applyAlignment="1">
      <alignment horizontal="left" vertical="center" wrapText="1"/>
    </xf>
    <xf numFmtId="0" fontId="0" fillId="0" borderId="0" xfId="0" applyFill="1"/>
    <xf numFmtId="44" fontId="2" fillId="0" borderId="0" xfId="1" applyNumberFormat="1" applyFill="1" applyBorder="1">
      <alignment vertical="center"/>
    </xf>
    <xf numFmtId="0" fontId="2" fillId="0" borderId="2" xfId="1" applyFill="1" applyBorder="1">
      <alignment vertical="center"/>
    </xf>
    <xf numFmtId="0" fontId="2" fillId="0" borderId="0" xfId="1" applyFill="1" applyBorder="1" applyAlignment="1">
      <alignment vertical="center" wrapText="1"/>
    </xf>
    <xf numFmtId="0" fontId="2" fillId="0" borderId="0" xfId="1" applyFill="1" applyBorder="1">
      <alignment vertical="center"/>
    </xf>
    <xf numFmtId="0" fontId="6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Alignment="1">
      <alignment horizontal="left" wrapText="1"/>
    </xf>
    <xf numFmtId="44" fontId="5" fillId="0" borderId="0" xfId="1" applyNumberFormat="1" applyFont="1" applyFill="1" applyAlignment="1">
      <alignment horizontal="left"/>
    </xf>
    <xf numFmtId="44" fontId="5" fillId="0" borderId="2" xfId="1" applyNumberFormat="1" applyFont="1" applyFill="1" applyBorder="1" applyAlignment="1">
      <alignment horizontal="left"/>
    </xf>
    <xf numFmtId="44" fontId="2" fillId="0" borderId="1" xfId="1" applyNumberFormat="1" applyFont="1" applyFill="1" applyBorder="1" applyAlignment="1">
      <alignment horizontal="left" wrapText="1"/>
    </xf>
    <xf numFmtId="0" fontId="2" fillId="0" borderId="0" xfId="1" applyFill="1" applyAlignment="1">
      <alignment horizontal="left"/>
    </xf>
    <xf numFmtId="44" fontId="2" fillId="0" borderId="0" xfId="1" applyNumberFormat="1" applyFont="1" applyFill="1" applyAlignment="1">
      <alignment horizontal="left" wrapText="1"/>
    </xf>
    <xf numFmtId="44" fontId="5" fillId="0" borderId="0" xfId="1" applyNumberFormat="1" applyFont="1" applyFill="1" applyAlignment="1">
      <alignment horizontal="left" wrapText="1"/>
    </xf>
    <xf numFmtId="44" fontId="5" fillId="0" borderId="0" xfId="1" applyNumberFormat="1" applyFont="1" applyFill="1" applyBorder="1" applyAlignment="1">
      <alignment horizontal="left"/>
    </xf>
    <xf numFmtId="44" fontId="5" fillId="0" borderId="2" xfId="1" applyNumberFormat="1" applyFont="1" applyFill="1" applyBorder="1" applyAlignment="1">
      <alignment horizontal="left" wrapText="1"/>
    </xf>
    <xf numFmtId="44" fontId="2" fillId="0" borderId="0" xfId="1" applyNumberFormat="1" applyFill="1" applyAlignment="1">
      <alignment horizontal="left"/>
    </xf>
    <xf numFmtId="0" fontId="0" fillId="0" borderId="0" xfId="0" applyFill="1" applyAlignment="1">
      <alignment horizontal="left"/>
    </xf>
    <xf numFmtId="44" fontId="11" fillId="0" borderId="0" xfId="2" applyFont="1" applyFill="1" applyBorder="1" applyAlignment="1">
      <alignment horizontal="left" vertical="center" wrapText="1"/>
    </xf>
    <xf numFmtId="44" fontId="11" fillId="0" borderId="0" xfId="2" applyNumberFormat="1" applyFont="1" applyFill="1" applyBorder="1">
      <alignment vertical="center"/>
    </xf>
    <xf numFmtId="44" fontId="2" fillId="0" borderId="0" xfId="2" applyNumberFormat="1" applyFont="1" applyFill="1" applyBorder="1">
      <alignment vertical="center"/>
    </xf>
    <xf numFmtId="44" fontId="11" fillId="0" borderId="0" xfId="2" applyNumberFormat="1" applyFont="1" applyFill="1" applyBorder="1" applyAlignment="1">
      <alignment vertical="center" wrapText="1"/>
    </xf>
    <xf numFmtId="44" fontId="12" fillId="0" borderId="0" xfId="2" applyNumberFormat="1" applyFont="1" applyFill="1" applyBorder="1">
      <alignment vertical="center"/>
    </xf>
    <xf numFmtId="0" fontId="17" fillId="0" borderId="0" xfId="1" applyNumberFormat="1" applyFont="1" applyFill="1" applyAlignment="1">
      <alignment horizontal="left" wrapText="1"/>
    </xf>
    <xf numFmtId="0" fontId="16" fillId="0" borderId="0" xfId="1" applyNumberFormat="1" applyFont="1" applyFill="1" applyAlignment="1">
      <alignment horizontal="left" wrapText="1"/>
    </xf>
    <xf numFmtId="0" fontId="16" fillId="0" borderId="0" xfId="1" applyFont="1" applyFill="1">
      <alignment vertical="center"/>
    </xf>
    <xf numFmtId="0" fontId="16" fillId="0" borderId="2" xfId="1" applyNumberFormat="1" applyFont="1" applyFill="1" applyBorder="1" applyAlignment="1">
      <alignment horizontal="left" wrapText="1"/>
    </xf>
    <xf numFmtId="164" fontId="16" fillId="0" borderId="1" xfId="1" applyNumberFormat="1" applyFont="1" applyFill="1" applyBorder="1" applyAlignment="1">
      <alignment wrapText="1"/>
    </xf>
    <xf numFmtId="164" fontId="16" fillId="0" borderId="0" xfId="1" applyNumberFormat="1" applyFont="1" applyFill="1">
      <alignment vertical="center"/>
    </xf>
    <xf numFmtId="164" fontId="17" fillId="0" borderId="0" xfId="1" applyNumberFormat="1" applyFont="1" applyFill="1" applyAlignment="1">
      <alignment horizontal="left" wrapText="1"/>
    </xf>
    <xf numFmtId="164" fontId="16" fillId="0" borderId="0" xfId="1" applyNumberFormat="1" applyFont="1" applyFill="1" applyAlignment="1">
      <alignment horizontal="left" wrapText="1"/>
    </xf>
    <xf numFmtId="164" fontId="16" fillId="0" borderId="0" xfId="1" applyNumberFormat="1" applyFont="1" applyFill="1" applyBorder="1" applyAlignment="1">
      <alignment horizontal="left" wrapText="1"/>
    </xf>
    <xf numFmtId="164" fontId="16" fillId="0" borderId="0" xfId="1" applyNumberFormat="1" applyFont="1" applyFill="1" applyBorder="1" applyAlignment="1">
      <alignment vertical="center" wrapText="1"/>
    </xf>
    <xf numFmtId="164" fontId="16" fillId="0" borderId="0" xfId="1" applyNumberFormat="1" applyFont="1" applyFill="1" applyAlignment="1">
      <alignment horizontal="left" vertical="center" wrapText="1"/>
    </xf>
    <xf numFmtId="164" fontId="16" fillId="0" borderId="2" xfId="1" applyNumberFormat="1" applyFont="1" applyFill="1" applyBorder="1" applyAlignment="1">
      <alignment horizontal="left" vertical="center" wrapText="1"/>
    </xf>
    <xf numFmtId="164" fontId="16" fillId="0" borderId="2" xfId="1" applyNumberFormat="1" applyFont="1" applyFill="1" applyBorder="1">
      <alignment vertical="center"/>
    </xf>
    <xf numFmtId="0" fontId="1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/>
    <xf numFmtId="164" fontId="4" fillId="0" borderId="0" xfId="1" applyNumberFormat="1" applyFont="1" applyFill="1" applyAlignment="1">
      <alignment wrapText="1"/>
    </xf>
    <xf numFmtId="44" fontId="4" fillId="0" borderId="0" xfId="1" applyNumberFormat="1" applyFont="1" applyFill="1" applyAlignment="1">
      <alignment wrapText="1"/>
    </xf>
    <xf numFmtId="44" fontId="20" fillId="0" borderId="0" xfId="1" applyNumberFormat="1" applyFont="1" applyFill="1" applyAlignment="1">
      <alignment wrapText="1"/>
    </xf>
    <xf numFmtId="44" fontId="3" fillId="0" borderId="2" xfId="1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right"/>
    </xf>
    <xf numFmtId="0" fontId="4" fillId="0" borderId="0" xfId="1" applyFont="1" applyFill="1">
      <alignment vertical="center"/>
    </xf>
    <xf numFmtId="44" fontId="3" fillId="0" borderId="0" xfId="1" applyNumberFormat="1" applyFont="1" applyFill="1" applyBorder="1" applyAlignment="1">
      <alignment horizontal="right"/>
    </xf>
    <xf numFmtId="44" fontId="4" fillId="0" borderId="2" xfId="1" applyNumberFormat="1" applyFont="1" applyFill="1" applyBorder="1">
      <alignment vertical="center"/>
    </xf>
    <xf numFmtId="44" fontId="4" fillId="0" borderId="0" xfId="1" applyNumberFormat="1" applyFont="1" applyFill="1">
      <alignment vertical="center"/>
    </xf>
    <xf numFmtId="44" fontId="3" fillId="0" borderId="0" xfId="1" applyNumberFormat="1" applyFont="1" applyFill="1" applyAlignment="1">
      <alignment horizontal="right"/>
    </xf>
    <xf numFmtId="0" fontId="1" fillId="0" borderId="0" xfId="0" applyFont="1" applyFill="1"/>
    <xf numFmtId="44" fontId="4" fillId="0" borderId="0" xfId="1" applyNumberFormat="1" applyFont="1" applyFill="1" applyBorder="1">
      <alignment vertical="center"/>
    </xf>
    <xf numFmtId="165" fontId="1" fillId="0" borderId="0" xfId="0" applyNumberFormat="1" applyFont="1" applyFill="1"/>
    <xf numFmtId="0" fontId="17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center" wrapText="1"/>
    </xf>
    <xf numFmtId="164" fontId="3" fillId="0" borderId="0" xfId="1" applyNumberFormat="1" applyFont="1" applyFill="1" applyAlignment="1">
      <alignment horizontal="center" wrapText="1"/>
    </xf>
    <xf numFmtId="0" fontId="22" fillId="0" borderId="0" xfId="1" applyFont="1" applyFill="1" applyAlignment="1">
      <alignment vertical="center" wrapText="1"/>
    </xf>
    <xf numFmtId="165" fontId="3" fillId="0" borderId="3" xfId="1" applyNumberFormat="1" applyFont="1" applyFill="1" applyBorder="1" applyAlignment="1">
      <alignment horizontal="right"/>
    </xf>
    <xf numFmtId="0" fontId="17" fillId="0" borderId="2" xfId="1" applyNumberFormat="1" applyFont="1" applyFill="1" applyBorder="1" applyAlignment="1">
      <alignment horizontal="left" wrapText="1"/>
    </xf>
    <xf numFmtId="44" fontId="8" fillId="0" borderId="2" xfId="1" applyNumberFormat="1" applyFont="1" applyFill="1" applyBorder="1" applyAlignment="1">
      <alignment horizontal="left" wrapText="1"/>
    </xf>
    <xf numFmtId="44" fontId="6" fillId="0" borderId="2" xfId="1" applyNumberFormat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left" wrapText="1"/>
    </xf>
    <xf numFmtId="0" fontId="1" fillId="0" borderId="0" xfId="0" applyFont="1" applyFill="1" applyBorder="1"/>
    <xf numFmtId="0" fontId="18" fillId="0" borderId="0" xfId="0" applyFont="1" applyFill="1" applyBorder="1"/>
    <xf numFmtId="0" fontId="0" fillId="0" borderId="0" xfId="0" applyFill="1" applyBorder="1" applyAlignment="1">
      <alignment horizontal="left"/>
    </xf>
    <xf numFmtId="165" fontId="1" fillId="0" borderId="0" xfId="0" applyNumberFormat="1" applyFont="1" applyFill="1" applyBorder="1"/>
    <xf numFmtId="0" fontId="1" fillId="0" borderId="2" xfId="0" applyFont="1" applyFill="1" applyBorder="1"/>
    <xf numFmtId="0" fontId="18" fillId="0" borderId="2" xfId="0" applyFont="1" applyFill="1" applyBorder="1"/>
    <xf numFmtId="0" fontId="0" fillId="0" borderId="2" xfId="0" applyFill="1" applyBorder="1" applyAlignment="1">
      <alignment horizontal="left"/>
    </xf>
    <xf numFmtId="165" fontId="1" fillId="0" borderId="2" xfId="0" applyNumberFormat="1" applyFont="1" applyFill="1" applyBorder="1"/>
    <xf numFmtId="0" fontId="16" fillId="0" borderId="2" xfId="1" applyFont="1" applyFill="1" applyBorder="1">
      <alignment vertical="center"/>
    </xf>
    <xf numFmtId="0" fontId="2" fillId="0" borderId="2" xfId="1" applyFill="1" applyBorder="1" applyAlignment="1">
      <alignment horizontal="left"/>
    </xf>
    <xf numFmtId="0" fontId="4" fillId="0" borderId="2" xfId="1" applyFont="1" applyFill="1" applyBorder="1">
      <alignment vertical="center"/>
    </xf>
    <xf numFmtId="165" fontId="4" fillId="0" borderId="2" xfId="1" applyNumberFormat="1" applyFont="1" applyFill="1" applyBorder="1">
      <alignment vertical="center"/>
    </xf>
    <xf numFmtId="0" fontId="15" fillId="0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horizontal="left"/>
    </xf>
    <xf numFmtId="165" fontId="15" fillId="0" borderId="0" xfId="0" applyNumberFormat="1" applyFont="1" applyFill="1"/>
    <xf numFmtId="0" fontId="25" fillId="0" borderId="0" xfId="0" applyFont="1" applyFill="1"/>
    <xf numFmtId="164" fontId="18" fillId="0" borderId="0" xfId="0" applyNumberFormat="1" applyFont="1" applyFill="1" applyBorder="1"/>
    <xf numFmtId="44" fontId="4" fillId="0" borderId="0" xfId="1" applyNumberFormat="1" applyFont="1" applyFill="1" applyBorder="1" applyAlignment="1">
      <alignment wrapText="1"/>
    </xf>
    <xf numFmtId="165" fontId="21" fillId="0" borderId="0" xfId="1" applyNumberFormat="1" applyFont="1" applyFill="1" applyBorder="1" applyAlignment="1">
      <alignment wrapText="1"/>
    </xf>
    <xf numFmtId="165" fontId="6" fillId="0" borderId="2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 vertical="center" wrapText="1"/>
    </xf>
    <xf numFmtId="166" fontId="27" fillId="0" borderId="2" xfId="1" applyNumberFormat="1" applyFont="1" applyFill="1" applyBorder="1" applyAlignment="1">
      <alignment wrapText="1"/>
    </xf>
    <xf numFmtId="165" fontId="27" fillId="0" borderId="2" xfId="1" applyNumberFormat="1" applyFont="1" applyFill="1" applyBorder="1" applyAlignment="1">
      <alignment horizontal="center" wrapText="1"/>
    </xf>
    <xf numFmtId="165" fontId="28" fillId="0" borderId="2" xfId="1" applyNumberFormat="1" applyFont="1" applyFill="1" applyBorder="1" applyAlignment="1">
      <alignment horizontal="center" wrapText="1"/>
    </xf>
    <xf numFmtId="166" fontId="29" fillId="0" borderId="0" xfId="1" applyNumberFormat="1" applyFont="1" applyFill="1" applyAlignment="1">
      <alignment horizontal="left" wrapText="1"/>
    </xf>
    <xf numFmtId="165" fontId="30" fillId="0" borderId="0" xfId="1" applyNumberFormat="1" applyFont="1" applyFill="1" applyAlignment="1">
      <alignment horizontal="right" wrapText="1"/>
    </xf>
    <xf numFmtId="165" fontId="31" fillId="0" borderId="0" xfId="1" applyNumberFormat="1" applyFont="1" applyFill="1" applyAlignment="1">
      <alignment horizontal="right" wrapText="1"/>
    </xf>
    <xf numFmtId="166" fontId="32" fillId="0" borderId="0" xfId="1" applyNumberFormat="1" applyFont="1" applyFill="1" applyAlignment="1">
      <alignment horizontal="left" wrapText="1"/>
    </xf>
    <xf numFmtId="165" fontId="32" fillId="0" borderId="0" xfId="1" applyNumberFormat="1" applyFont="1" applyFill="1" applyAlignment="1">
      <alignment horizontal="right" wrapText="1"/>
    </xf>
    <xf numFmtId="165" fontId="32" fillId="0" borderId="0" xfId="1" applyNumberFormat="1" applyFont="1" applyFill="1" applyAlignment="1">
      <alignment horizontal="right"/>
    </xf>
    <xf numFmtId="165" fontId="32" fillId="0" borderId="2" xfId="1" applyNumberFormat="1" applyFont="1" applyFill="1" applyBorder="1" applyAlignment="1">
      <alignment horizontal="right"/>
    </xf>
    <xf numFmtId="166" fontId="31" fillId="0" borderId="1" xfId="1" applyNumberFormat="1" applyFont="1" applyFill="1" applyBorder="1" applyAlignment="1">
      <alignment wrapText="1"/>
    </xf>
    <xf numFmtId="165" fontId="31" fillId="0" borderId="1" xfId="1" applyNumberFormat="1" applyFont="1" applyFill="1" applyBorder="1" applyAlignment="1">
      <alignment horizontal="right" wrapText="1"/>
    </xf>
    <xf numFmtId="165" fontId="31" fillId="0" borderId="0" xfId="1" applyNumberFormat="1" applyFont="1" applyFill="1" applyBorder="1" applyAlignment="1">
      <alignment horizontal="right" wrapText="1"/>
    </xf>
    <xf numFmtId="165" fontId="25" fillId="0" borderId="0" xfId="0" applyNumberFormat="1" applyFont="1" applyFill="1" applyAlignment="1">
      <alignment horizontal="right"/>
    </xf>
    <xf numFmtId="166" fontId="31" fillId="0" borderId="0" xfId="1" applyNumberFormat="1" applyFont="1" applyFill="1" applyBorder="1" applyAlignment="1">
      <alignment wrapText="1"/>
    </xf>
    <xf numFmtId="166" fontId="33" fillId="0" borderId="0" xfId="1" applyNumberFormat="1" applyFont="1" applyFill="1">
      <alignment vertical="center"/>
    </xf>
    <xf numFmtId="165" fontId="31" fillId="0" borderId="0" xfId="1" applyNumberFormat="1" applyFont="1" applyFill="1" applyAlignment="1">
      <alignment horizontal="right" vertical="center"/>
    </xf>
    <xf numFmtId="166" fontId="25" fillId="0" borderId="0" xfId="0" applyNumberFormat="1" applyFont="1" applyFill="1"/>
    <xf numFmtId="165" fontId="31" fillId="0" borderId="0" xfId="0" applyNumberFormat="1" applyFont="1" applyFill="1" applyAlignment="1">
      <alignment horizontal="right"/>
    </xf>
    <xf numFmtId="166" fontId="31" fillId="0" borderId="0" xfId="1" applyNumberFormat="1" applyFont="1" applyFill="1">
      <alignment vertical="center"/>
    </xf>
    <xf numFmtId="165" fontId="31" fillId="0" borderId="0" xfId="1" applyNumberFormat="1" applyFont="1" applyFill="1" applyAlignment="1">
      <alignment horizontal="right"/>
    </xf>
    <xf numFmtId="165" fontId="31" fillId="0" borderId="2" xfId="1" applyNumberFormat="1" applyFont="1" applyFill="1" applyBorder="1" applyAlignment="1">
      <alignment horizontal="right" wrapText="1"/>
    </xf>
    <xf numFmtId="165" fontId="31" fillId="0" borderId="0" xfId="1" applyNumberFormat="1" applyFont="1" applyFill="1" applyAlignment="1">
      <alignment horizontal="right" vertical="center" wrapText="1"/>
    </xf>
    <xf numFmtId="166" fontId="32" fillId="0" borderId="0" xfId="1" applyNumberFormat="1" applyFont="1" applyFill="1" applyAlignment="1">
      <alignment horizontal="left" vertical="center" wrapText="1"/>
    </xf>
    <xf numFmtId="165" fontId="31" fillId="0" borderId="2" xfId="1" applyNumberFormat="1" applyFont="1" applyFill="1" applyBorder="1" applyAlignment="1">
      <alignment horizontal="right" vertical="center" wrapText="1"/>
    </xf>
    <xf numFmtId="165" fontId="32" fillId="0" borderId="2" xfId="1" applyNumberFormat="1" applyFont="1" applyFill="1" applyBorder="1" applyAlignment="1">
      <alignment horizontal="right" wrapText="1"/>
    </xf>
    <xf numFmtId="166" fontId="15" fillId="0" borderId="0" xfId="0" applyNumberFormat="1" applyFont="1" applyFill="1"/>
    <xf numFmtId="166" fontId="25" fillId="0" borderId="2" xfId="0" applyNumberFormat="1" applyFont="1" applyFill="1" applyBorder="1"/>
    <xf numFmtId="165" fontId="31" fillId="0" borderId="2" xfId="0" applyNumberFormat="1" applyFont="1" applyFill="1" applyBorder="1" applyAlignment="1">
      <alignment horizontal="right"/>
    </xf>
    <xf numFmtId="165" fontId="25" fillId="0" borderId="2" xfId="0" applyNumberFormat="1" applyFont="1" applyFill="1" applyBorder="1" applyAlignment="1">
      <alignment horizontal="right"/>
    </xf>
    <xf numFmtId="166" fontId="31" fillId="0" borderId="2" xfId="1" applyNumberFormat="1" applyFont="1" applyFill="1" applyBorder="1">
      <alignment vertical="center"/>
    </xf>
    <xf numFmtId="165" fontId="31" fillId="0" borderId="2" xfId="1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right"/>
    </xf>
    <xf numFmtId="0" fontId="26" fillId="0" borderId="0" xfId="0" applyFont="1"/>
    <xf numFmtId="166" fontId="32" fillId="0" borderId="2" xfId="1" applyNumberFormat="1" applyFont="1" applyFill="1" applyBorder="1" applyAlignment="1">
      <alignment horizontal="left" wrapText="1"/>
    </xf>
    <xf numFmtId="166" fontId="31" fillId="0" borderId="0" xfId="1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horizontal="right"/>
    </xf>
    <xf numFmtId="166" fontId="25" fillId="0" borderId="4" xfId="0" applyNumberFormat="1" applyFont="1" applyFill="1" applyBorder="1"/>
    <xf numFmtId="165" fontId="31" fillId="0" borderId="4" xfId="0" applyNumberFormat="1" applyFont="1" applyFill="1" applyBorder="1" applyAlignment="1">
      <alignment horizontal="right"/>
    </xf>
    <xf numFmtId="165" fontId="25" fillId="0" borderId="4" xfId="0" applyNumberFormat="1" applyFont="1" applyFill="1" applyBorder="1" applyAlignment="1">
      <alignment horizontal="right"/>
    </xf>
    <xf numFmtId="166" fontId="25" fillId="0" borderId="0" xfId="0" applyNumberFormat="1" applyFont="1" applyFill="1" applyBorder="1"/>
    <xf numFmtId="165" fontId="31" fillId="0" borderId="5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/>
    </xf>
    <xf numFmtId="165" fontId="35" fillId="0" borderId="0" xfId="0" applyNumberFormat="1" applyFont="1"/>
    <xf numFmtId="0" fontId="37" fillId="0" borderId="0" xfId="1" applyFont="1" applyFill="1" applyBorder="1" applyAlignment="1">
      <alignment horizontal="left" vertical="center" wrapText="1"/>
    </xf>
    <xf numFmtId="166" fontId="29" fillId="0" borderId="5" xfId="1" applyNumberFormat="1" applyFont="1" applyFill="1" applyBorder="1" applyAlignment="1">
      <alignment horizontal="left"/>
    </xf>
    <xf numFmtId="165" fontId="27" fillId="0" borderId="5" xfId="1" applyNumberFormat="1" applyFont="1" applyFill="1" applyBorder="1" applyAlignment="1">
      <alignment horizontal="left" wrapText="1"/>
    </xf>
    <xf numFmtId="165" fontId="36" fillId="0" borderId="5" xfId="1" applyNumberFormat="1" applyFont="1" applyFill="1" applyBorder="1" applyAlignment="1">
      <alignment horizontal="left" wrapText="1"/>
    </xf>
    <xf numFmtId="164" fontId="32" fillId="0" borderId="5" xfId="1" applyNumberFormat="1" applyFont="1" applyFill="1" applyBorder="1" applyAlignment="1">
      <alignment horizontal="right"/>
    </xf>
    <xf numFmtId="165" fontId="15" fillId="0" borderId="0" xfId="0" applyNumberFormat="1" applyFont="1"/>
    <xf numFmtId="166" fontId="15" fillId="0" borderId="0" xfId="0" applyNumberFormat="1" applyFont="1" applyBorder="1"/>
    <xf numFmtId="165" fontId="37" fillId="0" borderId="0" xfId="1" applyNumberFormat="1" applyFont="1" applyFill="1" applyBorder="1" applyAlignment="1">
      <alignment horizontal="left" vertical="center" wrapText="1"/>
    </xf>
    <xf numFmtId="165" fontId="32" fillId="0" borderId="0" xfId="1" applyNumberFormat="1" applyFont="1" applyFill="1" applyBorder="1" applyAlignment="1">
      <alignment horizontal="left"/>
    </xf>
    <xf numFmtId="165" fontId="15" fillId="0" borderId="0" xfId="0" applyNumberFormat="1" applyFont="1" applyFill="1" applyBorder="1"/>
    <xf numFmtId="0" fontId="15" fillId="0" borderId="0" xfId="0" applyFont="1"/>
    <xf numFmtId="0" fontId="25" fillId="0" borderId="0" xfId="0" applyFont="1"/>
    <xf numFmtId="164" fontId="0" fillId="0" borderId="0" xfId="0" applyNumberFormat="1"/>
    <xf numFmtId="0" fontId="37" fillId="0" borderId="0" xfId="1" applyFont="1" applyFill="1" applyBorder="1" applyAlignment="1">
      <alignment horizontal="left" vertical="center" wrapText="1"/>
    </xf>
    <xf numFmtId="0" fontId="34" fillId="0" borderId="2" xfId="0" applyFont="1" applyBorder="1"/>
    <xf numFmtId="0" fontId="29" fillId="0" borderId="5" xfId="1" applyNumberFormat="1" applyFont="1" applyFill="1" applyBorder="1" applyAlignment="1">
      <alignment horizontal="left" vertical="center" wrapText="1"/>
    </xf>
  </cellXfs>
  <cellStyles count="9"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7" workbookViewId="0">
      <selection activeCell="A48" sqref="A48"/>
    </sheetView>
  </sheetViews>
  <sheetFormatPr defaultRowHeight="15" x14ac:dyDescent="0.25"/>
  <cols>
    <col min="1" max="1" width="43.85546875" style="18" customWidth="1"/>
    <col min="2" max="2" width="11.140625" style="54" customWidth="1"/>
    <col min="3" max="3" width="11.28515625" style="34" bestFit="1" customWidth="1"/>
    <col min="4" max="4" width="11.28515625" style="65" bestFit="1" customWidth="1"/>
    <col min="5" max="5" width="11.28515625" style="65" customWidth="1"/>
    <col min="6" max="6" width="2.85546875" style="18" customWidth="1"/>
    <col min="7" max="7" width="13.7109375" style="18" customWidth="1"/>
    <col min="8" max="8" width="11.28515625" style="18" bestFit="1" customWidth="1"/>
  </cols>
  <sheetData>
    <row r="1" spans="1:8" ht="27" customHeight="1" x14ac:dyDescent="0.25">
      <c r="A1" s="71" t="s">
        <v>17</v>
      </c>
      <c r="B1" s="68" t="s">
        <v>20</v>
      </c>
      <c r="C1" s="69" t="s">
        <v>18</v>
      </c>
      <c r="D1" s="70" t="s">
        <v>19</v>
      </c>
      <c r="E1" s="70" t="s">
        <v>28</v>
      </c>
      <c r="F1" s="4"/>
      <c r="G1" s="21"/>
      <c r="H1" s="35"/>
    </row>
    <row r="2" spans="1:8" x14ac:dyDescent="0.25">
      <c r="A2" s="5" t="s">
        <v>21</v>
      </c>
      <c r="B2" s="40"/>
      <c r="C2" s="24"/>
      <c r="D2" s="55"/>
      <c r="E2" s="55"/>
      <c r="F2" s="1"/>
      <c r="G2" s="22"/>
      <c r="H2" s="13"/>
    </row>
    <row r="3" spans="1:8" x14ac:dyDescent="0.25">
      <c r="A3" s="6" t="s">
        <v>0</v>
      </c>
      <c r="B3" s="41"/>
      <c r="C3" s="25">
        <v>90</v>
      </c>
      <c r="D3" s="56"/>
      <c r="E3" s="56"/>
      <c r="F3" s="10"/>
      <c r="G3" s="22"/>
      <c r="H3" s="36"/>
    </row>
    <row r="4" spans="1:8" x14ac:dyDescent="0.25">
      <c r="A4" s="14" t="s">
        <v>1</v>
      </c>
      <c r="B4" s="42"/>
      <c r="C4" s="25">
        <v>250</v>
      </c>
      <c r="D4" s="56"/>
      <c r="E4" s="56"/>
      <c r="F4" s="10"/>
      <c r="G4" s="22"/>
      <c r="H4" s="36"/>
    </row>
    <row r="5" spans="1:8" x14ac:dyDescent="0.25">
      <c r="A5" s="6" t="s">
        <v>2</v>
      </c>
      <c r="B5" s="41"/>
      <c r="C5" s="25">
        <v>30</v>
      </c>
      <c r="D5" s="57"/>
      <c r="E5" s="56"/>
      <c r="F5" s="10"/>
      <c r="G5" s="22"/>
      <c r="H5" s="36"/>
    </row>
    <row r="6" spans="1:8" x14ac:dyDescent="0.25">
      <c r="A6" s="7" t="s">
        <v>3</v>
      </c>
      <c r="B6" s="43"/>
      <c r="C6" s="26">
        <v>130</v>
      </c>
      <c r="D6" s="58"/>
      <c r="E6" s="61"/>
      <c r="F6" s="11"/>
      <c r="G6" s="22"/>
      <c r="H6" s="36"/>
    </row>
    <row r="7" spans="1:8" x14ac:dyDescent="0.25">
      <c r="A7" s="2"/>
      <c r="B7" s="44">
        <v>500</v>
      </c>
      <c r="C7" s="27"/>
      <c r="D7" s="59">
        <f>SUM(C3:C6)</f>
        <v>500</v>
      </c>
      <c r="E7" s="61"/>
      <c r="F7" s="11"/>
      <c r="G7" s="22"/>
      <c r="H7" s="36"/>
    </row>
    <row r="8" spans="1:8" ht="6.95" customHeight="1" x14ac:dyDescent="0.25">
      <c r="A8" s="13"/>
      <c r="B8" s="45"/>
      <c r="C8" s="28"/>
      <c r="D8" s="60"/>
      <c r="E8" s="60"/>
      <c r="F8" s="13"/>
      <c r="G8" s="22"/>
      <c r="H8" s="13"/>
    </row>
    <row r="9" spans="1:8" x14ac:dyDescent="0.25">
      <c r="A9" s="5" t="s">
        <v>25</v>
      </c>
      <c r="B9" s="46"/>
      <c r="C9" s="24"/>
      <c r="D9" s="55"/>
      <c r="E9" s="55"/>
      <c r="F9" s="1"/>
      <c r="G9" s="22"/>
      <c r="H9" s="13"/>
    </row>
    <row r="10" spans="1:8" x14ac:dyDescent="0.25">
      <c r="A10" s="6" t="s">
        <v>0</v>
      </c>
      <c r="B10" s="47"/>
      <c r="C10" s="25">
        <v>100</v>
      </c>
      <c r="D10" s="56"/>
      <c r="E10" s="56"/>
      <c r="F10" s="10"/>
      <c r="G10" s="22"/>
      <c r="H10" s="36"/>
    </row>
    <row r="11" spans="1:8" x14ac:dyDescent="0.25">
      <c r="A11" s="2"/>
      <c r="B11" s="44">
        <v>250</v>
      </c>
      <c r="C11" s="27"/>
      <c r="D11" s="59">
        <v>100</v>
      </c>
      <c r="E11" s="61"/>
      <c r="F11" s="11"/>
      <c r="G11" s="22"/>
      <c r="H11" s="36"/>
    </row>
    <row r="12" spans="1:8" x14ac:dyDescent="0.25">
      <c r="A12" s="13"/>
      <c r="B12" s="45"/>
      <c r="C12" s="29"/>
      <c r="D12" s="56"/>
      <c r="E12" s="56"/>
      <c r="F12" s="10"/>
      <c r="G12" s="22"/>
      <c r="H12" s="36"/>
    </row>
    <row r="13" spans="1:8" x14ac:dyDescent="0.25">
      <c r="A13" s="5" t="s">
        <v>34</v>
      </c>
      <c r="B13" s="46"/>
      <c r="C13" s="29"/>
      <c r="D13" s="56"/>
      <c r="E13" s="56"/>
      <c r="F13" s="10"/>
      <c r="G13" s="22"/>
      <c r="H13" s="36"/>
    </row>
    <row r="14" spans="1:8" x14ac:dyDescent="0.25">
      <c r="A14" s="6" t="s">
        <v>0</v>
      </c>
      <c r="B14" s="47"/>
      <c r="C14" s="25">
        <v>50</v>
      </c>
      <c r="D14" s="56"/>
      <c r="E14" s="56"/>
      <c r="F14" s="10"/>
      <c r="G14" s="22"/>
      <c r="H14" s="36"/>
    </row>
    <row r="15" spans="1:8" x14ac:dyDescent="0.25">
      <c r="A15" s="2"/>
      <c r="B15" s="44">
        <v>0</v>
      </c>
      <c r="C15" s="27"/>
      <c r="D15" s="59">
        <f>SUM(C14)</f>
        <v>50</v>
      </c>
      <c r="E15" s="61"/>
      <c r="F15" s="11"/>
      <c r="G15" s="22"/>
      <c r="H15" s="36"/>
    </row>
    <row r="16" spans="1:8" ht="6.95" customHeight="1" x14ac:dyDescent="0.25">
      <c r="A16" s="13"/>
      <c r="B16" s="45"/>
      <c r="C16" s="29"/>
      <c r="D16" s="56"/>
      <c r="E16" s="56"/>
      <c r="F16" s="10"/>
      <c r="G16" s="22"/>
      <c r="H16" s="36"/>
    </row>
    <row r="17" spans="1:8" x14ac:dyDescent="0.25">
      <c r="A17" s="5" t="s">
        <v>22</v>
      </c>
      <c r="B17" s="46"/>
      <c r="C17" s="29"/>
      <c r="D17" s="56"/>
      <c r="E17" s="56"/>
      <c r="F17" s="10"/>
      <c r="G17" s="22"/>
      <c r="H17" s="36"/>
    </row>
    <row r="18" spans="1:8" x14ac:dyDescent="0.25">
      <c r="A18" s="6" t="s">
        <v>4</v>
      </c>
      <c r="B18" s="47"/>
      <c r="C18" s="25">
        <v>750</v>
      </c>
      <c r="D18" s="56"/>
      <c r="E18" s="56"/>
      <c r="F18" s="10"/>
      <c r="G18" s="22"/>
      <c r="H18" s="36"/>
    </row>
    <row r="19" spans="1:8" x14ac:dyDescent="0.25">
      <c r="A19" s="6" t="s">
        <v>5</v>
      </c>
      <c r="B19" s="47"/>
      <c r="C19" s="25">
        <v>1500</v>
      </c>
      <c r="D19" s="56"/>
      <c r="E19" s="56"/>
      <c r="F19" s="10"/>
      <c r="G19" s="22"/>
      <c r="H19" s="37"/>
    </row>
    <row r="20" spans="1:8" x14ac:dyDescent="0.25">
      <c r="A20" s="6" t="s">
        <v>6</v>
      </c>
      <c r="B20" s="47"/>
      <c r="C20" s="25">
        <v>1000</v>
      </c>
      <c r="D20" s="56"/>
      <c r="E20" s="56"/>
      <c r="F20" s="10"/>
      <c r="G20" s="22"/>
      <c r="H20" s="36"/>
    </row>
    <row r="21" spans="1:8" x14ac:dyDescent="0.25">
      <c r="A21" s="6" t="s">
        <v>7</v>
      </c>
      <c r="B21" s="47"/>
      <c r="C21" s="25">
        <v>150</v>
      </c>
      <c r="D21" s="56"/>
      <c r="E21" s="56"/>
      <c r="F21" s="10"/>
      <c r="G21" s="22"/>
      <c r="H21" s="36"/>
    </row>
    <row r="22" spans="1:8" x14ac:dyDescent="0.25">
      <c r="A22" s="6" t="s">
        <v>8</v>
      </c>
      <c r="B22" s="47"/>
      <c r="C22" s="25">
        <v>1200</v>
      </c>
      <c r="D22" s="56"/>
      <c r="E22" s="56"/>
      <c r="F22" s="10"/>
      <c r="G22" s="22"/>
      <c r="H22" s="36"/>
    </row>
    <row r="23" spans="1:8" x14ac:dyDescent="0.25">
      <c r="A23" s="6" t="s">
        <v>9</v>
      </c>
      <c r="B23" s="47"/>
      <c r="C23" s="25">
        <v>150</v>
      </c>
      <c r="D23" s="56"/>
      <c r="E23" s="56"/>
      <c r="F23" s="10"/>
      <c r="G23" s="22"/>
      <c r="H23" s="36"/>
    </row>
    <row r="24" spans="1:8" x14ac:dyDescent="0.25">
      <c r="A24" s="6" t="s">
        <v>10</v>
      </c>
      <c r="B24" s="47"/>
      <c r="C24" s="30">
        <v>3500</v>
      </c>
      <c r="D24" s="56"/>
      <c r="E24" s="56"/>
      <c r="F24" s="10"/>
      <c r="G24" s="21"/>
      <c r="H24" s="38"/>
    </row>
    <row r="25" spans="1:8" x14ac:dyDescent="0.25">
      <c r="A25" s="6" t="s">
        <v>11</v>
      </c>
      <c r="B25" s="47"/>
      <c r="C25" s="25">
        <v>50</v>
      </c>
      <c r="D25" s="56"/>
      <c r="E25" s="56"/>
      <c r="F25" s="10"/>
      <c r="G25" s="22"/>
      <c r="H25" s="36"/>
    </row>
    <row r="26" spans="1:8" x14ac:dyDescent="0.25">
      <c r="A26" s="8" t="s">
        <v>12</v>
      </c>
      <c r="B26" s="48"/>
      <c r="C26" s="31">
        <v>375</v>
      </c>
      <c r="D26" s="61"/>
      <c r="E26" s="61"/>
      <c r="F26" s="11"/>
      <c r="G26" s="22"/>
      <c r="H26" s="36"/>
    </row>
    <row r="27" spans="1:8" x14ac:dyDescent="0.25">
      <c r="A27" s="15" t="s">
        <v>13</v>
      </c>
      <c r="B27" s="49"/>
      <c r="C27" s="31">
        <v>800</v>
      </c>
      <c r="D27" s="62"/>
      <c r="E27" s="66"/>
      <c r="F27" s="19"/>
      <c r="G27" s="22"/>
      <c r="H27" s="36"/>
    </row>
    <row r="28" spans="1:8" x14ac:dyDescent="0.25">
      <c r="A28" s="2"/>
      <c r="B28" s="44">
        <v>8635</v>
      </c>
      <c r="C28" s="27"/>
      <c r="D28" s="59">
        <f>SUM(C18:C27)</f>
        <v>9475</v>
      </c>
      <c r="E28" s="61"/>
      <c r="F28" s="11"/>
      <c r="G28" s="22"/>
      <c r="H28" s="36"/>
    </row>
    <row r="29" spans="1:8" ht="6.95" customHeight="1" x14ac:dyDescent="0.25">
      <c r="A29" s="13"/>
      <c r="B29" s="45"/>
      <c r="C29" s="29"/>
      <c r="D29" s="56"/>
      <c r="E29" s="56"/>
      <c r="F29" s="10"/>
      <c r="G29" s="22"/>
      <c r="H29" s="39"/>
    </row>
    <row r="30" spans="1:8" x14ac:dyDescent="0.25">
      <c r="A30" s="5" t="s">
        <v>23</v>
      </c>
      <c r="B30" s="46"/>
      <c r="C30" s="29"/>
      <c r="D30" s="56"/>
      <c r="E30" s="56"/>
      <c r="F30" s="10"/>
      <c r="G30" s="22"/>
      <c r="H30" s="36"/>
    </row>
    <row r="31" spans="1:8" x14ac:dyDescent="0.25">
      <c r="A31" s="3" t="s">
        <v>14</v>
      </c>
      <c r="B31" s="50"/>
      <c r="C31" s="30">
        <v>150</v>
      </c>
      <c r="D31" s="56"/>
      <c r="E31" s="56"/>
      <c r="F31" s="10"/>
      <c r="G31" s="22"/>
      <c r="H31" s="36"/>
    </row>
    <row r="32" spans="1:8" x14ac:dyDescent="0.25">
      <c r="A32" s="17" t="s">
        <v>0</v>
      </c>
      <c r="B32" s="51"/>
      <c r="C32" s="32">
        <v>550</v>
      </c>
      <c r="D32" s="58"/>
      <c r="E32" s="61"/>
      <c r="F32" s="11"/>
      <c r="G32" s="22"/>
      <c r="H32" s="36"/>
    </row>
    <row r="33" spans="1:8" x14ac:dyDescent="0.25">
      <c r="A33" s="2"/>
      <c r="B33" s="44">
        <v>740</v>
      </c>
      <c r="C33" s="27"/>
      <c r="D33" s="59">
        <f>SUM(C31:C32)</f>
        <v>700</v>
      </c>
      <c r="E33" s="61"/>
      <c r="F33" s="11"/>
      <c r="G33" s="22"/>
      <c r="H33" s="36"/>
    </row>
    <row r="34" spans="1:8" ht="6.95" customHeight="1" x14ac:dyDescent="0.25">
      <c r="A34" s="13"/>
      <c r="B34" s="45"/>
      <c r="C34" s="33"/>
      <c r="D34" s="63"/>
      <c r="E34" s="63"/>
      <c r="F34" s="16"/>
      <c r="G34" s="22"/>
      <c r="H34" s="36"/>
    </row>
    <row r="35" spans="1:8" x14ac:dyDescent="0.25">
      <c r="A35" s="5" t="s">
        <v>24</v>
      </c>
      <c r="B35" s="46"/>
      <c r="C35" s="29"/>
      <c r="D35" s="56"/>
      <c r="E35" s="56"/>
      <c r="F35" s="10"/>
      <c r="G35" s="22"/>
      <c r="H35" s="36"/>
    </row>
    <row r="36" spans="1:8" x14ac:dyDescent="0.25">
      <c r="A36" s="6" t="s">
        <v>0</v>
      </c>
      <c r="B36" s="47"/>
      <c r="C36" s="25">
        <v>175</v>
      </c>
      <c r="D36" s="56"/>
      <c r="E36" s="56"/>
      <c r="F36" s="10"/>
      <c r="G36" s="22"/>
      <c r="H36" s="36"/>
    </row>
    <row r="37" spans="1:8" x14ac:dyDescent="0.25">
      <c r="A37" s="6" t="s">
        <v>16</v>
      </c>
      <c r="B37" s="47"/>
      <c r="C37" s="25">
        <v>750</v>
      </c>
      <c r="D37" s="56"/>
      <c r="E37" s="56"/>
      <c r="F37" s="10"/>
      <c r="G37" s="22"/>
      <c r="H37" s="36"/>
    </row>
    <row r="38" spans="1:8" x14ac:dyDescent="0.25">
      <c r="A38" s="20" t="s">
        <v>15</v>
      </c>
      <c r="B38" s="52"/>
      <c r="C38" s="29">
        <v>150</v>
      </c>
      <c r="D38" s="64"/>
      <c r="E38" s="58"/>
      <c r="F38" s="9"/>
      <c r="G38" s="22"/>
      <c r="H38" s="36"/>
    </row>
    <row r="39" spans="1:8" x14ac:dyDescent="0.25">
      <c r="B39" s="94">
        <v>300</v>
      </c>
      <c r="C39" s="27"/>
      <c r="D39" s="59">
        <f>SUM(C36:C38)</f>
        <v>1075</v>
      </c>
      <c r="E39" s="61"/>
      <c r="F39" s="11"/>
      <c r="G39" s="22"/>
      <c r="H39" s="36"/>
    </row>
    <row r="40" spans="1:8" x14ac:dyDescent="0.25">
      <c r="A40" s="23" t="s">
        <v>29</v>
      </c>
      <c r="B40" s="53"/>
      <c r="C40" s="31"/>
      <c r="D40" s="95"/>
      <c r="E40" s="96">
        <f>SUM(D1:D39)*-1</f>
        <v>-11900</v>
      </c>
      <c r="F40" s="10"/>
      <c r="G40" s="22"/>
      <c r="H40" s="36"/>
    </row>
    <row r="41" spans="1:8" ht="15" customHeight="1" x14ac:dyDescent="0.25">
      <c r="A41" s="76" t="s">
        <v>31</v>
      </c>
      <c r="B41" s="73"/>
      <c r="C41" s="74"/>
      <c r="D41" s="75"/>
      <c r="E41" s="97">
        <v>11913</v>
      </c>
      <c r="F41" s="12"/>
      <c r="G41" s="22"/>
      <c r="H41" s="36"/>
    </row>
    <row r="42" spans="1:8" x14ac:dyDescent="0.25">
      <c r="B42" s="98" t="s">
        <v>30</v>
      </c>
      <c r="C42" s="98"/>
      <c r="D42" s="64"/>
      <c r="E42" s="72">
        <f>E40+E41</f>
        <v>13</v>
      </c>
      <c r="F42" s="9"/>
      <c r="G42" s="22"/>
      <c r="H42" s="13"/>
    </row>
    <row r="43" spans="1:8" x14ac:dyDescent="0.25">
      <c r="A43" s="20"/>
      <c r="B43" s="85"/>
      <c r="C43" s="86"/>
      <c r="D43" s="87"/>
      <c r="E43" s="88"/>
      <c r="F43" s="13"/>
      <c r="G43" s="22"/>
      <c r="H43" s="36"/>
    </row>
    <row r="44" spans="1:8" x14ac:dyDescent="0.25">
      <c r="A44" s="77" t="s">
        <v>32</v>
      </c>
      <c r="B44" s="78"/>
      <c r="C44" s="79"/>
      <c r="D44" s="77"/>
      <c r="E44" s="80">
        <v>13631</v>
      </c>
    </row>
    <row r="45" spans="1:8" x14ac:dyDescent="0.25">
      <c r="A45" s="77" t="s">
        <v>26</v>
      </c>
      <c r="B45" s="78"/>
      <c r="C45" s="79"/>
      <c r="D45" s="77"/>
      <c r="E45" s="80">
        <v>-3000</v>
      </c>
    </row>
    <row r="46" spans="1:8" x14ac:dyDescent="0.25">
      <c r="A46" s="81" t="s">
        <v>27</v>
      </c>
      <c r="B46" s="82"/>
      <c r="C46" s="83"/>
      <c r="D46" s="81"/>
      <c r="E46" s="84">
        <f>E44+E45</f>
        <v>10631</v>
      </c>
    </row>
    <row r="47" spans="1:8" x14ac:dyDescent="0.25">
      <c r="A47" s="65"/>
      <c r="E47" s="67"/>
    </row>
    <row r="48" spans="1:8" ht="15.75" x14ac:dyDescent="0.25">
      <c r="A48" s="89" t="s">
        <v>33</v>
      </c>
      <c r="B48" s="90"/>
      <c r="C48" s="91"/>
      <c r="D48" s="89"/>
      <c r="E48" s="92">
        <f>E46+E42</f>
        <v>10644</v>
      </c>
    </row>
    <row r="49" spans="1:5" ht="15.75" x14ac:dyDescent="0.25">
      <c r="A49" s="93"/>
      <c r="B49" s="90"/>
      <c r="C49" s="91"/>
      <c r="D49" s="89"/>
      <c r="E49" s="89"/>
    </row>
  </sheetData>
  <mergeCells count="1">
    <mergeCell ref="B42:C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G2" sqref="G2"/>
    </sheetView>
  </sheetViews>
  <sheetFormatPr defaultRowHeight="15" x14ac:dyDescent="0.25"/>
  <cols>
    <col min="1" max="1" width="53.140625" customWidth="1"/>
    <col min="2" max="2" width="12.85546875" customWidth="1"/>
    <col min="3" max="3" width="14.5703125" customWidth="1"/>
    <col min="4" max="4" width="13.42578125" customWidth="1"/>
    <col min="5" max="5" width="12.85546875" customWidth="1"/>
    <col min="6" max="6" width="17.28515625" customWidth="1"/>
    <col min="7" max="8" width="14.28515625" bestFit="1" customWidth="1"/>
  </cols>
  <sheetData>
    <row r="1" spans="1:6" ht="18.75" x14ac:dyDescent="0.3">
      <c r="A1" s="157" t="s">
        <v>73</v>
      </c>
    </row>
    <row r="2" spans="1:6" ht="75" x14ac:dyDescent="0.3">
      <c r="A2" s="99" t="s">
        <v>35</v>
      </c>
      <c r="B2" s="100" t="s">
        <v>20</v>
      </c>
      <c r="C2" s="100" t="s">
        <v>20</v>
      </c>
      <c r="D2" s="100" t="s">
        <v>36</v>
      </c>
      <c r="E2" s="100" t="s">
        <v>67</v>
      </c>
      <c r="F2" s="101" t="s">
        <v>68</v>
      </c>
    </row>
    <row r="3" spans="1:6" ht="15.75" x14ac:dyDescent="0.25">
      <c r="A3" s="102" t="s">
        <v>64</v>
      </c>
      <c r="B3" s="103"/>
      <c r="C3" s="103"/>
      <c r="D3" s="104"/>
      <c r="E3" s="104"/>
      <c r="F3" s="104"/>
    </row>
    <row r="4" spans="1:6" ht="15.75" x14ac:dyDescent="0.25">
      <c r="A4" s="105" t="s">
        <v>37</v>
      </c>
      <c r="B4" s="103"/>
      <c r="C4" s="103"/>
      <c r="D4" s="104">
        <v>850</v>
      </c>
      <c r="E4" s="104">
        <v>650</v>
      </c>
      <c r="F4" s="104"/>
    </row>
    <row r="5" spans="1:6" ht="15.75" x14ac:dyDescent="0.25">
      <c r="A5" s="105" t="s">
        <v>10</v>
      </c>
      <c r="B5" s="104"/>
      <c r="C5" s="106">
        <v>3500</v>
      </c>
      <c r="D5" s="106">
        <v>4200</v>
      </c>
      <c r="E5" s="106">
        <v>4200</v>
      </c>
      <c r="F5" s="106"/>
    </row>
    <row r="6" spans="1:6" ht="15.75" x14ac:dyDescent="0.25">
      <c r="A6" s="105" t="s">
        <v>8</v>
      </c>
      <c r="B6" s="104"/>
      <c r="C6" s="107">
        <v>1200</v>
      </c>
      <c r="D6" s="107">
        <v>1200</v>
      </c>
      <c r="E6" s="107">
        <v>1200</v>
      </c>
      <c r="F6" s="107"/>
    </row>
    <row r="7" spans="1:6" ht="15.75" x14ac:dyDescent="0.25">
      <c r="A7" s="105" t="s">
        <v>38</v>
      </c>
      <c r="B7" s="104"/>
      <c r="C7" s="107">
        <v>750</v>
      </c>
      <c r="D7" s="107">
        <v>500</v>
      </c>
      <c r="E7" s="107">
        <v>500</v>
      </c>
      <c r="F7" s="107"/>
    </row>
    <row r="8" spans="1:6" ht="15.75" x14ac:dyDescent="0.25">
      <c r="A8" s="105" t="s">
        <v>7</v>
      </c>
      <c r="B8" s="104"/>
      <c r="C8" s="107">
        <v>150</v>
      </c>
      <c r="D8" s="107">
        <v>300</v>
      </c>
      <c r="E8" s="107">
        <v>300</v>
      </c>
      <c r="F8" s="107"/>
    </row>
    <row r="9" spans="1:6" ht="15.75" x14ac:dyDescent="0.25">
      <c r="A9" s="105" t="s">
        <v>39</v>
      </c>
      <c r="B9" s="104"/>
      <c r="C9" s="108">
        <v>50</v>
      </c>
      <c r="D9" s="108">
        <v>50</v>
      </c>
      <c r="E9" s="108">
        <v>250</v>
      </c>
      <c r="F9" s="107"/>
    </row>
    <row r="10" spans="1:6" ht="15.75" x14ac:dyDescent="0.25">
      <c r="A10" s="109"/>
      <c r="B10" s="110">
        <v>5335</v>
      </c>
      <c r="C10" s="111">
        <f>SUM(C4:C9)</f>
        <v>5650</v>
      </c>
      <c r="D10" s="112"/>
      <c r="E10" s="112"/>
      <c r="F10" s="110">
        <f>SUM(E3:E9)</f>
        <v>7100</v>
      </c>
    </row>
    <row r="11" spans="1:6" ht="15.75" x14ac:dyDescent="0.25">
      <c r="A11" s="113"/>
      <c r="B11" s="111"/>
      <c r="C11" s="111"/>
      <c r="D11" s="111"/>
      <c r="E11" s="111"/>
      <c r="F11" s="111"/>
    </row>
    <row r="12" spans="1:6" ht="15.75" x14ac:dyDescent="0.25">
      <c r="A12" s="102" t="s">
        <v>63</v>
      </c>
      <c r="B12" s="103"/>
      <c r="C12" s="103"/>
      <c r="D12" s="104"/>
      <c r="E12" s="104"/>
      <c r="F12" s="104"/>
    </row>
    <row r="13" spans="1:6" ht="15.75" x14ac:dyDescent="0.25">
      <c r="A13" s="114" t="s">
        <v>40</v>
      </c>
      <c r="B13" s="115"/>
      <c r="C13" s="107">
        <v>250</v>
      </c>
      <c r="D13" s="107">
        <v>250</v>
      </c>
      <c r="E13" s="107">
        <v>250</v>
      </c>
      <c r="F13" s="107"/>
    </row>
    <row r="14" spans="1:6" ht="15.75" x14ac:dyDescent="0.25">
      <c r="A14" s="116" t="s">
        <v>3</v>
      </c>
      <c r="B14" s="117"/>
      <c r="C14" s="112">
        <v>130</v>
      </c>
      <c r="D14" s="112">
        <v>130</v>
      </c>
      <c r="E14" s="112">
        <v>130</v>
      </c>
      <c r="F14" s="112"/>
    </row>
    <row r="15" spans="1:6" ht="15.75" x14ac:dyDescent="0.25">
      <c r="A15" s="116" t="s">
        <v>41</v>
      </c>
      <c r="B15" s="117"/>
      <c r="C15" s="112">
        <v>90</v>
      </c>
      <c r="D15" s="112">
        <v>90</v>
      </c>
      <c r="E15" s="112">
        <v>90</v>
      </c>
      <c r="F15" s="112"/>
    </row>
    <row r="16" spans="1:6" ht="15.75" x14ac:dyDescent="0.25">
      <c r="A16" s="105" t="s">
        <v>42</v>
      </c>
      <c r="B16" s="104"/>
      <c r="C16" s="108">
        <v>30</v>
      </c>
      <c r="D16" s="108">
        <v>30</v>
      </c>
      <c r="E16" s="108">
        <v>30</v>
      </c>
      <c r="F16" s="107"/>
    </row>
    <row r="17" spans="1:6" ht="15.75" x14ac:dyDescent="0.25">
      <c r="A17" s="109"/>
      <c r="B17" s="110">
        <v>500</v>
      </c>
      <c r="C17" s="111">
        <f>SUM(C13:C16)</f>
        <v>500</v>
      </c>
      <c r="D17" s="112"/>
      <c r="E17" s="112"/>
      <c r="F17" s="110">
        <f>SUM(E12:E16)</f>
        <v>500</v>
      </c>
    </row>
    <row r="18" spans="1:6" ht="15.75" x14ac:dyDescent="0.25">
      <c r="A18" s="118"/>
      <c r="B18" s="115"/>
      <c r="C18" s="115"/>
      <c r="D18" s="119"/>
      <c r="E18" s="119"/>
      <c r="F18" s="119"/>
    </row>
    <row r="19" spans="1:6" ht="15.75" x14ac:dyDescent="0.25">
      <c r="A19" s="102" t="s">
        <v>57</v>
      </c>
      <c r="B19" s="103"/>
      <c r="C19" s="103"/>
      <c r="D19" s="104"/>
      <c r="E19" s="104"/>
      <c r="F19" s="104"/>
    </row>
    <row r="20" spans="1:6" ht="15.75" x14ac:dyDescent="0.25">
      <c r="A20" s="105" t="s">
        <v>43</v>
      </c>
      <c r="B20" s="104"/>
      <c r="C20" s="120">
        <v>50</v>
      </c>
      <c r="D20" s="108">
        <v>50</v>
      </c>
      <c r="E20" s="108">
        <v>50</v>
      </c>
      <c r="F20" s="107"/>
    </row>
    <row r="21" spans="1:6" ht="15.75" x14ac:dyDescent="0.25">
      <c r="A21" s="109"/>
      <c r="B21" s="110">
        <v>250</v>
      </c>
      <c r="C21" s="111">
        <f>C20</f>
        <v>50</v>
      </c>
      <c r="D21" s="112"/>
      <c r="E21" s="112"/>
      <c r="F21" s="110">
        <f>SUM(E19:E20)</f>
        <v>50</v>
      </c>
    </row>
    <row r="22" spans="1:6" ht="15.75" x14ac:dyDescent="0.25">
      <c r="A22" s="113"/>
      <c r="B22" s="111"/>
      <c r="C22" s="111"/>
      <c r="D22" s="111"/>
      <c r="E22" s="111"/>
      <c r="F22" s="111"/>
    </row>
    <row r="23" spans="1:6" ht="15.75" x14ac:dyDescent="0.25">
      <c r="A23" s="102" t="s">
        <v>62</v>
      </c>
      <c r="B23" s="103"/>
      <c r="C23" s="103"/>
      <c r="D23" s="104"/>
      <c r="E23" s="104"/>
      <c r="F23" s="104"/>
    </row>
    <row r="24" spans="1:6" ht="15.75" x14ac:dyDescent="0.25">
      <c r="A24" s="105" t="s">
        <v>69</v>
      </c>
      <c r="B24" s="104"/>
      <c r="C24" s="120">
        <v>50</v>
      </c>
      <c r="D24" s="108">
        <v>240</v>
      </c>
      <c r="E24" s="108">
        <v>280</v>
      </c>
      <c r="F24" s="107"/>
    </row>
    <row r="25" spans="1:6" ht="15.75" x14ac:dyDescent="0.25">
      <c r="A25" s="109"/>
      <c r="B25" s="110">
        <v>250</v>
      </c>
      <c r="C25" s="111">
        <f>C24</f>
        <v>50</v>
      </c>
      <c r="D25" s="112"/>
      <c r="E25" s="112"/>
      <c r="F25" s="110">
        <f>SUM(E23:E24)</f>
        <v>280</v>
      </c>
    </row>
    <row r="26" spans="1:6" ht="15.75" x14ac:dyDescent="0.25">
      <c r="A26" s="118"/>
      <c r="B26" s="115"/>
      <c r="C26" s="115"/>
      <c r="D26" s="104"/>
      <c r="E26" s="104"/>
      <c r="F26" s="104"/>
    </row>
    <row r="27" spans="1:6" ht="15.75" x14ac:dyDescent="0.25">
      <c r="A27" s="102" t="s">
        <v>56</v>
      </c>
      <c r="B27" s="103"/>
      <c r="C27" s="103"/>
      <c r="D27" s="104"/>
      <c r="E27" s="104"/>
      <c r="F27" s="104"/>
    </row>
    <row r="28" spans="1:6" ht="15.75" x14ac:dyDescent="0.25">
      <c r="A28" s="116" t="s">
        <v>70</v>
      </c>
      <c r="B28" s="121"/>
      <c r="C28" s="121">
        <v>600</v>
      </c>
      <c r="D28" s="106">
        <v>400</v>
      </c>
      <c r="E28" s="106">
        <v>600</v>
      </c>
      <c r="F28" s="106"/>
    </row>
    <row r="29" spans="1:6" ht="15.75" x14ac:dyDescent="0.25">
      <c r="A29" s="122" t="s">
        <v>14</v>
      </c>
      <c r="B29" s="123"/>
      <c r="C29" s="123">
        <v>150</v>
      </c>
      <c r="D29" s="124">
        <v>150</v>
      </c>
      <c r="E29" s="124">
        <v>150</v>
      </c>
      <c r="F29" s="124"/>
    </row>
    <row r="30" spans="1:6" ht="15.75" x14ac:dyDescent="0.25">
      <c r="A30" s="109"/>
      <c r="B30" s="110">
        <v>740</v>
      </c>
      <c r="C30" s="111">
        <f>SUM(C28:C29)</f>
        <v>750</v>
      </c>
      <c r="D30" s="112"/>
      <c r="E30" s="112"/>
      <c r="F30" s="110">
        <f>SUM(E27:E29)</f>
        <v>750</v>
      </c>
    </row>
    <row r="31" spans="1:6" ht="15.75" x14ac:dyDescent="0.25">
      <c r="A31" s="118"/>
      <c r="B31" s="115"/>
      <c r="C31" s="115"/>
      <c r="D31" s="119"/>
      <c r="E31" s="119"/>
      <c r="F31" s="119"/>
    </row>
    <row r="32" spans="1:6" ht="15.75" x14ac:dyDescent="0.25">
      <c r="A32" s="125" t="s">
        <v>44</v>
      </c>
      <c r="B32" s="117"/>
      <c r="C32" s="117"/>
      <c r="D32" s="112"/>
      <c r="E32" s="112"/>
      <c r="F32" s="112"/>
    </row>
    <row r="33" spans="1:6" ht="15.75" x14ac:dyDescent="0.25">
      <c r="A33" s="116" t="s">
        <v>45</v>
      </c>
      <c r="B33" s="117"/>
      <c r="C33" s="117"/>
      <c r="D33" s="112">
        <v>25</v>
      </c>
      <c r="E33" s="112">
        <v>25</v>
      </c>
      <c r="F33" s="112"/>
    </row>
    <row r="34" spans="1:6" ht="15.75" x14ac:dyDescent="0.25">
      <c r="A34" s="126" t="s">
        <v>46</v>
      </c>
      <c r="B34" s="127"/>
      <c r="C34" s="127">
        <v>260</v>
      </c>
      <c r="D34" s="128">
        <v>260</v>
      </c>
      <c r="E34" s="128">
        <v>260</v>
      </c>
      <c r="F34" s="128"/>
    </row>
    <row r="35" spans="1:6" ht="15.75" x14ac:dyDescent="0.25">
      <c r="A35" s="116"/>
      <c r="B35" s="117">
        <v>0</v>
      </c>
      <c r="C35" s="117">
        <f>C34</f>
        <v>260</v>
      </c>
      <c r="D35" s="112"/>
      <c r="E35" s="112"/>
      <c r="F35" s="112">
        <f>SUM(E32:E34)</f>
        <v>285</v>
      </c>
    </row>
    <row r="36" spans="1:6" ht="15.75" x14ac:dyDescent="0.25">
      <c r="A36" s="116"/>
      <c r="B36" s="117"/>
      <c r="C36" s="117"/>
      <c r="D36" s="112"/>
      <c r="E36" s="112"/>
      <c r="F36" s="112"/>
    </row>
    <row r="37" spans="1:6" ht="15.75" x14ac:dyDescent="0.25">
      <c r="A37" s="102" t="s">
        <v>59</v>
      </c>
      <c r="B37" s="103"/>
      <c r="C37" s="103"/>
      <c r="D37" s="104"/>
      <c r="E37" s="104"/>
      <c r="F37" s="104"/>
    </row>
    <row r="38" spans="1:6" ht="15.75" x14ac:dyDescent="0.25">
      <c r="A38" s="105" t="s">
        <v>16</v>
      </c>
      <c r="B38" s="104"/>
      <c r="C38" s="104"/>
      <c r="D38" s="107">
        <v>750</v>
      </c>
      <c r="E38" s="107">
        <v>750</v>
      </c>
      <c r="F38" s="107"/>
    </row>
    <row r="39" spans="1:6" ht="15.75" x14ac:dyDescent="0.25">
      <c r="A39" s="105" t="s">
        <v>47</v>
      </c>
      <c r="B39" s="104"/>
      <c r="C39" s="104"/>
      <c r="D39" s="107">
        <v>150</v>
      </c>
      <c r="E39" s="107">
        <v>150</v>
      </c>
      <c r="F39" s="107"/>
    </row>
    <row r="40" spans="1:6" ht="15.75" x14ac:dyDescent="0.25">
      <c r="A40" s="116" t="s">
        <v>48</v>
      </c>
      <c r="B40" s="104"/>
      <c r="C40" s="104"/>
      <c r="D40" s="107">
        <v>400</v>
      </c>
      <c r="E40" s="107">
        <v>400</v>
      </c>
      <c r="F40" s="107"/>
    </row>
    <row r="41" spans="1:6" ht="15.75" x14ac:dyDescent="0.25">
      <c r="A41" s="129" t="s">
        <v>15</v>
      </c>
      <c r="B41" s="130"/>
      <c r="C41" s="130"/>
      <c r="D41" s="120">
        <v>250</v>
      </c>
      <c r="E41" s="120">
        <v>250</v>
      </c>
      <c r="F41" s="104"/>
    </row>
    <row r="42" spans="1:6" ht="15.75" x14ac:dyDescent="0.25">
      <c r="A42" s="116"/>
      <c r="B42" s="131">
        <v>300</v>
      </c>
      <c r="C42" s="131">
        <v>300</v>
      </c>
      <c r="D42" s="112"/>
      <c r="E42" s="112"/>
      <c r="F42" s="110">
        <f>SUM(E37:E41)</f>
        <v>1550</v>
      </c>
    </row>
    <row r="43" spans="1:6" ht="15.75" x14ac:dyDescent="0.25">
      <c r="A43" s="125" t="s">
        <v>58</v>
      </c>
      <c r="B43" s="131"/>
      <c r="C43" s="131"/>
      <c r="D43" s="112"/>
      <c r="E43" s="112"/>
      <c r="F43" s="111"/>
    </row>
    <row r="44" spans="1:6" ht="15.75" x14ac:dyDescent="0.25">
      <c r="A44" s="116" t="s">
        <v>49</v>
      </c>
      <c r="B44" s="131"/>
      <c r="C44" s="131"/>
      <c r="D44" s="112">
        <v>336</v>
      </c>
      <c r="E44" s="112">
        <v>336</v>
      </c>
      <c r="F44" s="111"/>
    </row>
    <row r="45" spans="1:6" ht="15.75" x14ac:dyDescent="0.25">
      <c r="A45" s="116" t="s">
        <v>50</v>
      </c>
      <c r="B45" s="131"/>
      <c r="C45" s="131"/>
      <c r="D45" s="112">
        <v>150</v>
      </c>
      <c r="E45" s="112">
        <v>150</v>
      </c>
      <c r="F45" s="111"/>
    </row>
    <row r="46" spans="1:6" ht="15.75" x14ac:dyDescent="0.25">
      <c r="A46" s="116" t="s">
        <v>51</v>
      </c>
      <c r="B46" s="131"/>
      <c r="C46" s="131"/>
      <c r="D46" s="112">
        <v>750</v>
      </c>
      <c r="E46" s="112">
        <v>750</v>
      </c>
      <c r="F46" s="111"/>
    </row>
    <row r="47" spans="1:6" ht="15.75" x14ac:dyDescent="0.25">
      <c r="A47" s="126" t="s">
        <v>52</v>
      </c>
      <c r="B47" s="127"/>
      <c r="C47" s="127"/>
      <c r="D47" s="128">
        <v>50</v>
      </c>
      <c r="E47" s="128">
        <v>50</v>
      </c>
      <c r="F47" s="120"/>
    </row>
    <row r="48" spans="1:6" ht="15.75" x14ac:dyDescent="0.25">
      <c r="A48" s="116"/>
      <c r="B48" s="131"/>
      <c r="C48" s="131"/>
      <c r="D48" s="112"/>
      <c r="E48" s="112"/>
      <c r="F48" s="111">
        <f>SUM(E44:E47)</f>
        <v>1286</v>
      </c>
    </row>
    <row r="49" spans="1:8" ht="15.75" x14ac:dyDescent="0.25">
      <c r="A49" s="132"/>
      <c r="B49" s="131"/>
      <c r="C49" s="131"/>
      <c r="D49" s="111"/>
      <c r="E49" s="111"/>
      <c r="F49" s="111"/>
    </row>
    <row r="50" spans="1:8" ht="15.75" x14ac:dyDescent="0.25">
      <c r="A50" s="125" t="s">
        <v>60</v>
      </c>
      <c r="B50" s="117"/>
      <c r="C50" s="117"/>
      <c r="D50" s="112"/>
      <c r="E50" s="112"/>
      <c r="F50" s="112"/>
    </row>
    <row r="51" spans="1:8" ht="15.75" x14ac:dyDescent="0.25">
      <c r="A51" s="133" t="s">
        <v>53</v>
      </c>
      <c r="B51" s="127"/>
      <c r="C51" s="127"/>
      <c r="D51" s="108">
        <v>500</v>
      </c>
      <c r="E51" s="108">
        <v>500</v>
      </c>
      <c r="F51" s="108"/>
    </row>
    <row r="52" spans="1:8" ht="15.75" x14ac:dyDescent="0.25">
      <c r="A52" s="105"/>
      <c r="B52" s="117">
        <v>2500</v>
      </c>
      <c r="C52" s="117"/>
      <c r="D52" s="112"/>
      <c r="E52" s="112"/>
      <c r="F52" s="112">
        <f>SUM(E50:E51)</f>
        <v>500</v>
      </c>
    </row>
    <row r="53" spans="1:8" ht="15.75" x14ac:dyDescent="0.25">
      <c r="A53" s="105"/>
      <c r="B53" s="117"/>
      <c r="C53" s="117"/>
      <c r="D53" s="112"/>
      <c r="E53" s="112"/>
      <c r="F53" s="112"/>
    </row>
    <row r="54" spans="1:8" ht="15.75" x14ac:dyDescent="0.25">
      <c r="A54" s="102" t="s">
        <v>61</v>
      </c>
      <c r="B54" s="117"/>
      <c r="C54" s="117"/>
      <c r="D54" s="112"/>
      <c r="E54" s="112"/>
      <c r="F54" s="112"/>
    </row>
    <row r="55" spans="1:8" ht="15.75" x14ac:dyDescent="0.25">
      <c r="A55" s="134" t="s">
        <v>54</v>
      </c>
      <c r="B55" s="131"/>
      <c r="C55" s="131"/>
      <c r="D55" s="135">
        <v>500</v>
      </c>
      <c r="E55" s="135">
        <v>500</v>
      </c>
      <c r="F55" s="135"/>
    </row>
    <row r="56" spans="1:8" ht="15.75" x14ac:dyDescent="0.25">
      <c r="A56" s="126" t="s">
        <v>55</v>
      </c>
      <c r="B56" s="127"/>
      <c r="C56" s="127"/>
      <c r="D56" s="128">
        <v>1500</v>
      </c>
      <c r="E56" s="128">
        <v>1500</v>
      </c>
      <c r="F56" s="128"/>
    </row>
    <row r="57" spans="1:8" ht="16.5" thickBot="1" x14ac:dyDescent="0.3">
      <c r="A57" s="136"/>
      <c r="B57" s="137">
        <v>500</v>
      </c>
      <c r="C57" s="137"/>
      <c r="D57" s="138"/>
      <c r="E57" s="138"/>
      <c r="F57" s="138">
        <f>SUM(E54:E56)</f>
        <v>2000</v>
      </c>
    </row>
    <row r="58" spans="1:8" ht="15.75" x14ac:dyDescent="0.25">
      <c r="A58" s="139"/>
      <c r="B58" s="131"/>
      <c r="C58" s="131"/>
      <c r="D58" s="135"/>
      <c r="E58" s="135"/>
      <c r="F58" s="135"/>
    </row>
    <row r="59" spans="1:8" ht="16.5" thickBot="1" x14ac:dyDescent="0.3">
      <c r="A59" s="158" t="s">
        <v>76</v>
      </c>
      <c r="B59" s="140"/>
      <c r="C59" s="140"/>
      <c r="D59" s="141"/>
      <c r="E59" s="141"/>
      <c r="F59" s="141">
        <f>-1*SUM(F10:F57)</f>
        <v>-14301</v>
      </c>
    </row>
    <row r="62" spans="1:8" ht="19.5" thickBot="1" x14ac:dyDescent="0.35">
      <c r="A62" s="144" t="s">
        <v>65</v>
      </c>
      <c r="B62" s="145"/>
      <c r="C62" s="145"/>
      <c r="D62" s="146"/>
      <c r="E62" s="146"/>
      <c r="F62" s="147">
        <v>12782</v>
      </c>
      <c r="H62" s="142"/>
    </row>
    <row r="63" spans="1:8" ht="15.75" x14ac:dyDescent="0.25">
      <c r="A63" s="143" t="s">
        <v>30</v>
      </c>
      <c r="B63" s="143"/>
      <c r="F63" s="148">
        <f>(F62+F59)</f>
        <v>-1519</v>
      </c>
    </row>
    <row r="64" spans="1:8" ht="15.75" x14ac:dyDescent="0.25">
      <c r="A64" s="156"/>
      <c r="B64" s="156"/>
      <c r="F64" s="148"/>
    </row>
    <row r="65" spans="1:7" ht="15.75" x14ac:dyDescent="0.25">
      <c r="A65" s="149" t="s">
        <v>72</v>
      </c>
      <c r="B65" s="150"/>
      <c r="C65" s="150"/>
      <c r="D65" s="151"/>
      <c r="E65" s="151"/>
      <c r="F65" s="152">
        <f>F62</f>
        <v>12782</v>
      </c>
      <c r="G65" s="153"/>
    </row>
    <row r="66" spans="1:7" x14ac:dyDescent="0.25">
      <c r="A66" t="s">
        <v>71</v>
      </c>
      <c r="F66" s="155">
        <v>4634</v>
      </c>
    </row>
    <row r="67" spans="1:7" x14ac:dyDescent="0.25">
      <c r="A67" t="s">
        <v>74</v>
      </c>
      <c r="F67" s="155">
        <v>3000</v>
      </c>
    </row>
    <row r="68" spans="1:7" x14ac:dyDescent="0.25">
      <c r="A68" t="s">
        <v>75</v>
      </c>
      <c r="F68" s="155">
        <v>15025</v>
      </c>
    </row>
    <row r="69" spans="1:7" ht="15.75" x14ac:dyDescent="0.25">
      <c r="A69" s="154"/>
      <c r="B69" s="154"/>
      <c r="C69" s="154"/>
      <c r="D69" s="154"/>
      <c r="E69" s="154"/>
      <c r="F69" s="154"/>
      <c r="G69" s="154"/>
    </row>
    <row r="70" spans="1:7" ht="15.75" x14ac:dyDescent="0.25">
      <c r="A70" s="89" t="s">
        <v>66</v>
      </c>
      <c r="B70" s="154"/>
      <c r="C70" s="154"/>
      <c r="D70" s="154"/>
      <c r="E70" s="154"/>
      <c r="F70" s="148">
        <f>F66+F63+F67+F68</f>
        <v>21140</v>
      </c>
      <c r="G70" s="154"/>
    </row>
  </sheetData>
  <mergeCells count="1">
    <mergeCell ref="A63:B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Bill's Dell</dc:creator>
  <cp:lastModifiedBy>Ian Small</cp:lastModifiedBy>
  <dcterms:created xsi:type="dcterms:W3CDTF">2012-09-06T18:02:49Z</dcterms:created>
  <dcterms:modified xsi:type="dcterms:W3CDTF">2014-09-20T01:47:17Z</dcterms:modified>
</cp:coreProperties>
</file>