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30" yWindow="0" windowWidth="19560" windowHeight="8340" tabRatio="500"/>
  </bookViews>
  <sheets>
    <sheet name="SA Budg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" l="1"/>
  <c r="C34" i="1"/>
  <c r="D20" i="1"/>
  <c r="D21" i="1"/>
  <c r="D22" i="1"/>
  <c r="D23" i="1"/>
  <c r="D25" i="1"/>
  <c r="D26" i="1"/>
  <c r="D27" i="1"/>
  <c r="D34" i="1"/>
  <c r="C16" i="1"/>
  <c r="C6" i="1"/>
  <c r="C7" i="1"/>
  <c r="C8" i="1"/>
</calcChain>
</file>

<file path=xl/sharedStrings.xml><?xml version="1.0" encoding="utf-8"?>
<sst xmlns="http://schemas.openxmlformats.org/spreadsheetml/2006/main" count="45" uniqueCount="38">
  <si>
    <t>FY 2015 Student Assembly Operating Budget</t>
  </si>
  <si>
    <t>G943702</t>
  </si>
  <si>
    <t>Income/Expense</t>
  </si>
  <si>
    <t>Summary</t>
  </si>
  <si>
    <t>Total Income</t>
  </si>
  <si>
    <t>Total Expenses</t>
  </si>
  <si>
    <t>Income Categories</t>
  </si>
  <si>
    <t>FY15 Student Activity Fee Disbursement</t>
  </si>
  <si>
    <t>Transfer In from Current Operating (FY14)</t>
  </si>
  <si>
    <t>SAF "true up" and 5% Reserve allocation</t>
  </si>
  <si>
    <t>Transfers in (monthly)</t>
  </si>
  <si>
    <t>TOTAL Income</t>
  </si>
  <si>
    <t>Expense Categories</t>
  </si>
  <si>
    <t>2014-15 Budget</t>
  </si>
  <si>
    <t>Administrative</t>
  </si>
  <si>
    <t>Executive</t>
  </si>
  <si>
    <t>Communications</t>
  </si>
  <si>
    <t>Internal Operations</t>
  </si>
  <si>
    <t>Appropriations</t>
  </si>
  <si>
    <t>Finance Commission</t>
  </si>
  <si>
    <t>Elections</t>
  </si>
  <si>
    <t>Community Life</t>
  </si>
  <si>
    <t>Dining</t>
  </si>
  <si>
    <t>Diversity &amp; Inclusion Initiatives</t>
  </si>
  <si>
    <t>Diversity Affairs Coalition</t>
  </si>
  <si>
    <t>Special Projects</t>
  </si>
  <si>
    <t>SUNY Student Assembly</t>
  </si>
  <si>
    <t>Ivy Council</t>
  </si>
  <si>
    <t>TOTAL  Expenses</t>
  </si>
  <si>
    <t>2013-14 Budget</t>
  </si>
  <si>
    <t>2013-14 Actual</t>
  </si>
  <si>
    <t>2015-2016 Expense Categories</t>
  </si>
  <si>
    <t>Projected Budget</t>
  </si>
  <si>
    <t>Diversity</t>
  </si>
  <si>
    <t>Initiatives</t>
  </si>
  <si>
    <t>Technology</t>
  </si>
  <si>
    <t>2014-2015 Actual</t>
  </si>
  <si>
    <t xml:space="preserve">Note: Despite spending more in 2014-2015 than originally budgeted, planned transfers totaling $4,015.70 from other student organizations to repay costs incurred by the Student Assembly ensured that the Student Assembly achieved a $2,479.24 surplus.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</si>
</sst>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\-&quot;$&quot;#,##0.00"/>
    <numFmt numFmtId="165" formatCode="#,##0.00;[Red]#,##0.00"/>
    <numFmt numFmtId="166" formatCode="&quot;$&quot;#,##0.00"/>
    <numFmt numFmtId="167" formatCode="&quot;$&quot;#,##0.00;[Red]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/>
    <xf numFmtId="7" fontId="4" fillId="0" borderId="0" xfId="1" applyNumberFormat="1" applyFont="1"/>
    <xf numFmtId="166" fontId="4" fillId="0" borderId="0" xfId="1" applyNumberFormat="1" applyFont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44" fontId="4" fillId="0" borderId="0" xfId="1" applyFont="1"/>
    <xf numFmtId="0" fontId="3" fillId="0" borderId="3" xfId="0" applyFont="1" applyBorder="1" applyAlignment="1">
      <alignment horizontal="right"/>
    </xf>
    <xf numFmtId="7" fontId="3" fillId="0" borderId="3" xfId="1" applyNumberFormat="1" applyFont="1" applyBorder="1" applyAlignment="1">
      <alignment horizontal="right"/>
    </xf>
    <xf numFmtId="166" fontId="3" fillId="0" borderId="3" xfId="1" applyNumberFormat="1" applyFont="1" applyBorder="1" applyAlignment="1">
      <alignment horizontal="right"/>
    </xf>
    <xf numFmtId="7" fontId="4" fillId="2" borderId="0" xfId="0" applyNumberFormat="1" applyFont="1" applyFill="1"/>
    <xf numFmtId="7" fontId="4" fillId="2" borderId="0" xfId="1" applyNumberFormat="1" applyFont="1" applyFill="1"/>
    <xf numFmtId="166" fontId="4" fillId="2" borderId="0" xfId="1" applyNumberFormat="1" applyFont="1" applyFill="1"/>
    <xf numFmtId="166" fontId="4" fillId="2" borderId="0" xfId="0" applyNumberFormat="1" applyFont="1" applyFill="1"/>
    <xf numFmtId="0" fontId="4" fillId="2" borderId="0" xfId="0" applyFont="1" applyFill="1"/>
    <xf numFmtId="0" fontId="4" fillId="0" borderId="0" xfId="0" applyNumberFormat="1" applyFont="1"/>
    <xf numFmtId="7" fontId="4" fillId="0" borderId="0" xfId="0" applyNumberFormat="1" applyFont="1"/>
    <xf numFmtId="166" fontId="4" fillId="0" borderId="0" xfId="0" applyNumberFormat="1" applyFont="1"/>
    <xf numFmtId="7" fontId="4" fillId="0" borderId="0" xfId="0" applyNumberFormat="1" applyFont="1" applyFill="1"/>
    <xf numFmtId="7" fontId="4" fillId="0" borderId="4" xfId="0" applyNumberFormat="1" applyFont="1" applyBorder="1"/>
    <xf numFmtId="7" fontId="4" fillId="0" borderId="4" xfId="1" applyNumberFormat="1" applyFont="1" applyBorder="1"/>
    <xf numFmtId="166" fontId="4" fillId="0" borderId="4" xfId="1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8" fillId="0" borderId="0" xfId="0" applyNumberFormat="1" applyFont="1" applyFill="1" applyBorder="1"/>
    <xf numFmtId="165" fontId="9" fillId="0" borderId="0" xfId="2" applyNumberFormat="1" applyFont="1" applyFill="1" applyBorder="1" applyAlignment="1">
      <alignment wrapText="1"/>
    </xf>
    <xf numFmtId="167" fontId="6" fillId="0" borderId="0" xfId="2" applyNumberFormat="1" applyFont="1" applyFill="1" applyBorder="1" applyAlignment="1">
      <alignment horizontal="center" wrapText="1"/>
    </xf>
    <xf numFmtId="167" fontId="10" fillId="0" borderId="0" xfId="2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/>
    <xf numFmtId="165" fontId="10" fillId="0" borderId="0" xfId="2" applyNumberFormat="1" applyFont="1" applyFill="1" applyBorder="1" applyAlignment="1">
      <alignment horizontal="left" wrapText="1"/>
    </xf>
    <xf numFmtId="7" fontId="6" fillId="0" borderId="0" xfId="1" applyNumberFormat="1" applyFont="1" applyFill="1" applyBorder="1" applyAlignment="1">
      <alignment horizontal="right" wrapText="1"/>
    </xf>
    <xf numFmtId="166" fontId="6" fillId="0" borderId="0" xfId="2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/>
    <xf numFmtId="165" fontId="6" fillId="0" borderId="0" xfId="2" applyNumberFormat="1" applyFont="1" applyFill="1" applyBorder="1" applyAlignment="1">
      <alignment wrapText="1"/>
    </xf>
    <xf numFmtId="7" fontId="7" fillId="0" borderId="0" xfId="1" applyNumberFormat="1" applyFont="1" applyFill="1" applyBorder="1"/>
    <xf numFmtId="166" fontId="7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7" fontId="7" fillId="0" borderId="0" xfId="0" applyNumberFormat="1" applyFont="1" applyFill="1" applyBorder="1"/>
    <xf numFmtId="0" fontId="5" fillId="0" borderId="0" xfId="0" applyFont="1" applyFill="1" applyBorder="1"/>
    <xf numFmtId="165" fontId="11" fillId="0" borderId="0" xfId="0" applyNumberFormat="1" applyFont="1" applyBorder="1" applyAlignment="1">
      <alignment horizontal="left"/>
    </xf>
    <xf numFmtId="0" fontId="12" fillId="0" borderId="0" xfId="0" applyFont="1" applyFill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/>
    <xf numFmtId="0" fontId="12" fillId="0" borderId="0" xfId="0" applyFont="1" applyFill="1"/>
    <xf numFmtId="0" fontId="13" fillId="0" borderId="0" xfId="0" applyFont="1" applyFill="1"/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Border="1"/>
    <xf numFmtId="0" fontId="12" fillId="0" borderId="0" xfId="0" applyFont="1" applyFill="1" applyBorder="1" applyAlignment="1">
      <alignment horizontal="left"/>
    </xf>
    <xf numFmtId="0" fontId="14" fillId="2" borderId="0" xfId="0" applyFont="1" applyFill="1"/>
    <xf numFmtId="0" fontId="13" fillId="2" borderId="0" xfId="0" applyFont="1" applyFill="1"/>
    <xf numFmtId="0" fontId="12" fillId="0" borderId="0" xfId="0" applyFont="1"/>
    <xf numFmtId="0" fontId="16" fillId="2" borderId="0" xfId="0" applyFont="1" applyFill="1"/>
    <xf numFmtId="167" fontId="13" fillId="2" borderId="0" xfId="0" applyNumberFormat="1" applyFont="1" applyFill="1"/>
    <xf numFmtId="166" fontId="13" fillId="2" borderId="0" xfId="0" applyNumberFormat="1" applyFont="1" applyFill="1"/>
    <xf numFmtId="0" fontId="14" fillId="2" borderId="1" xfId="0" applyFont="1" applyFill="1" applyBorder="1"/>
    <xf numFmtId="166" fontId="17" fillId="2" borderId="2" xfId="0" applyNumberFormat="1" applyFont="1" applyFill="1" applyBorder="1"/>
    <xf numFmtId="0" fontId="14" fillId="0" borderId="0" xfId="0" applyFont="1"/>
    <xf numFmtId="0" fontId="16" fillId="0" borderId="0" xfId="0" applyFont="1"/>
    <xf numFmtId="0" fontId="13" fillId="0" borderId="0" xfId="0" applyFont="1"/>
    <xf numFmtId="0" fontId="16" fillId="0" borderId="0" xfId="0" applyFont="1" applyAlignment="1">
      <alignment horizontal="left"/>
    </xf>
    <xf numFmtId="0" fontId="11" fillId="0" borderId="3" xfId="0" applyNumberFormat="1" applyFont="1" applyBorder="1"/>
    <xf numFmtId="0" fontId="13" fillId="0" borderId="3" xfId="0" applyFont="1" applyFill="1" applyBorder="1"/>
    <xf numFmtId="0" fontId="11" fillId="0" borderId="0" xfId="0" applyFont="1" applyFill="1"/>
    <xf numFmtId="165" fontId="12" fillId="0" borderId="0" xfId="0" applyNumberFormat="1" applyFont="1" applyBorder="1"/>
    <xf numFmtId="167" fontId="12" fillId="0" borderId="0" xfId="0" applyNumberFormat="1" applyFont="1" applyFill="1" applyBorder="1"/>
    <xf numFmtId="167" fontId="15" fillId="0" borderId="0" xfId="2" applyNumberFormat="1" applyFont="1" applyFill="1" applyBorder="1" applyAlignment="1">
      <alignment horizontal="left"/>
    </xf>
    <xf numFmtId="167" fontId="17" fillId="0" borderId="0" xfId="2" applyNumberFormat="1" applyFont="1" applyFill="1" applyBorder="1" applyAlignment="1">
      <alignment wrapText="1"/>
    </xf>
    <xf numFmtId="165" fontId="15" fillId="0" borderId="0" xfId="2" applyNumberFormat="1" applyFont="1" applyFill="1" applyBorder="1" applyAlignment="1">
      <alignment horizontal="left"/>
    </xf>
    <xf numFmtId="167" fontId="15" fillId="0" borderId="0" xfId="2" applyNumberFormat="1" applyFont="1" applyFill="1" applyBorder="1" applyAlignment="1">
      <alignment horizontal="right"/>
    </xf>
    <xf numFmtId="167" fontId="15" fillId="0" borderId="0" xfId="2" applyNumberFormat="1" applyFont="1" applyFill="1" applyBorder="1" applyAlignment="1">
      <alignment vertical="center" wrapText="1"/>
    </xf>
    <xf numFmtId="0" fontId="12" fillId="0" borderId="3" xfId="0" applyFont="1" applyBorder="1"/>
    <xf numFmtId="166" fontId="12" fillId="0" borderId="3" xfId="0" applyNumberFormat="1" applyFont="1" applyBorder="1"/>
    <xf numFmtId="167" fontId="18" fillId="0" borderId="0" xfId="2" applyNumberFormat="1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horizontal="right"/>
    </xf>
    <xf numFmtId="167" fontId="19" fillId="0" borderId="0" xfId="2" applyNumberFormat="1" applyFont="1" applyFill="1" applyBorder="1" applyAlignment="1">
      <alignment horizontal="right"/>
    </xf>
    <xf numFmtId="167" fontId="20" fillId="0" borderId="0" xfId="2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Border="1"/>
    <xf numFmtId="167" fontId="13" fillId="0" borderId="0" xfId="0" applyNumberFormat="1" applyFont="1" applyFill="1" applyBorder="1"/>
    <xf numFmtId="167" fontId="12" fillId="0" borderId="0" xfId="0" applyNumberFormat="1" applyFont="1" applyFill="1" applyBorder="1" applyAlignment="1">
      <alignment horizontal="left"/>
    </xf>
    <xf numFmtId="167" fontId="11" fillId="0" borderId="0" xfId="0" applyNumberFormat="1" applyFont="1" applyFill="1" applyBorder="1"/>
    <xf numFmtId="167" fontId="17" fillId="0" borderId="3" xfId="2" applyNumberFormat="1" applyFont="1" applyFill="1" applyBorder="1" applyAlignment="1">
      <alignment horizontal="right" wrapText="1"/>
    </xf>
    <xf numFmtId="0" fontId="12" fillId="2" borderId="0" xfId="0" applyNumberFormat="1" applyFont="1" applyFill="1"/>
    <xf numFmtId="7" fontId="13" fillId="2" borderId="0" xfId="2" applyNumberFormat="1" applyFont="1" applyFill="1" applyAlignment="1">
      <alignment horizontal="right" wrapText="1"/>
    </xf>
    <xf numFmtId="165" fontId="13" fillId="0" borderId="0" xfId="2" applyNumberFormat="1" applyFont="1" applyFill="1" applyBorder="1" applyAlignment="1">
      <alignment wrapText="1"/>
    </xf>
    <xf numFmtId="7" fontId="15" fillId="0" borderId="0" xfId="2" applyNumberFormat="1" applyFont="1" applyFill="1" applyBorder="1" applyAlignment="1">
      <alignment horizontal="right"/>
    </xf>
    <xf numFmtId="165" fontId="15" fillId="2" borderId="0" xfId="2" applyNumberFormat="1" applyFont="1" applyFill="1" applyAlignment="1">
      <alignment horizontal="left" wrapText="1"/>
    </xf>
    <xf numFmtId="7" fontId="15" fillId="2" borderId="0" xfId="2" applyNumberFormat="1" applyFont="1" applyFill="1" applyBorder="1" applyAlignment="1">
      <alignment horizontal="right"/>
    </xf>
    <xf numFmtId="165" fontId="13" fillId="2" borderId="0" xfId="2" applyNumberFormat="1" applyFont="1" applyFill="1" applyBorder="1" applyAlignment="1">
      <alignment wrapText="1"/>
    </xf>
    <xf numFmtId="0" fontId="12" fillId="2" borderId="0" xfId="0" applyFont="1" applyFill="1"/>
    <xf numFmtId="165" fontId="13" fillId="0" borderId="3" xfId="2" applyNumberFormat="1" applyFont="1" applyFill="1" applyBorder="1" applyAlignment="1">
      <alignment wrapText="1"/>
    </xf>
    <xf numFmtId="7" fontId="12" fillId="0" borderId="4" xfId="0" applyNumberFormat="1" applyFont="1" applyBorder="1"/>
    <xf numFmtId="0" fontId="11" fillId="0" borderId="3" xfId="0" applyNumberFormat="1" applyFont="1" applyBorder="1" applyAlignment="1">
      <alignment horizontal="left"/>
    </xf>
    <xf numFmtId="7" fontId="13" fillId="2" borderId="0" xfId="1" applyNumberFormat="1" applyFont="1" applyFill="1" applyBorder="1" applyAlignment="1">
      <alignment horizontal="right" wrapText="1"/>
    </xf>
    <xf numFmtId="7" fontId="13" fillId="0" borderId="0" xfId="1" applyNumberFormat="1" applyFont="1" applyFill="1" applyBorder="1" applyAlignment="1">
      <alignment horizontal="right" wrapText="1"/>
    </xf>
    <xf numFmtId="167" fontId="19" fillId="0" borderId="0" xfId="2" applyNumberFormat="1" applyFont="1" applyFill="1" applyBorder="1" applyAlignment="1">
      <alignment horizontal="left" wrapText="1"/>
    </xf>
    <xf numFmtId="164" fontId="12" fillId="2" borderId="0" xfId="0" applyNumberFormat="1" applyFont="1" applyFill="1" applyBorder="1"/>
    <xf numFmtId="7" fontId="12" fillId="2" borderId="0" xfId="1" applyNumberFormat="1" applyFont="1" applyFill="1" applyBorder="1"/>
    <xf numFmtId="7" fontId="12" fillId="0" borderId="0" xfId="0" applyNumberFormat="1" applyFont="1" applyFill="1" applyBorder="1"/>
    <xf numFmtId="164" fontId="11" fillId="2" borderId="0" xfId="0" applyNumberFormat="1" applyFont="1" applyFill="1" applyBorder="1"/>
    <xf numFmtId="166" fontId="12" fillId="2" borderId="0" xfId="0" applyNumberFormat="1" applyFont="1" applyFill="1" applyBorder="1"/>
    <xf numFmtId="167" fontId="17" fillId="0" borderId="11" xfId="2" applyNumberFormat="1" applyFont="1" applyFill="1" applyBorder="1" applyAlignment="1">
      <alignment horizontal="left" wrapText="1"/>
    </xf>
    <xf numFmtId="7" fontId="13" fillId="2" borderId="11" xfId="1" applyNumberFormat="1" applyFont="1" applyFill="1" applyBorder="1" applyAlignment="1">
      <alignment horizontal="right" wrapText="1"/>
    </xf>
    <xf numFmtId="7" fontId="13" fillId="0" borderId="11" xfId="1" applyNumberFormat="1" applyFont="1" applyFill="1" applyBorder="1" applyAlignment="1">
      <alignment horizontal="right" wrapText="1"/>
    </xf>
    <xf numFmtId="167" fontId="17" fillId="0" borderId="8" xfId="2" applyNumberFormat="1" applyFont="1" applyFill="1" applyBorder="1" applyAlignment="1">
      <alignment horizontal="left" wrapText="1"/>
    </xf>
    <xf numFmtId="166" fontId="13" fillId="2" borderId="8" xfId="2" applyNumberFormat="1" applyFont="1" applyFill="1" applyBorder="1" applyAlignment="1">
      <alignment horizontal="right" wrapText="1"/>
    </xf>
    <xf numFmtId="166" fontId="13" fillId="0" borderId="8" xfId="2" applyNumberFormat="1" applyFont="1" applyFill="1" applyBorder="1" applyAlignment="1">
      <alignment horizontal="right" wrapText="1"/>
    </xf>
    <xf numFmtId="165" fontId="17" fillId="0" borderId="0" xfId="2" applyNumberFormat="1" applyFont="1" applyFill="1" applyBorder="1" applyAlignment="1">
      <alignment horizontal="left" wrapText="1"/>
    </xf>
    <xf numFmtId="165" fontId="15" fillId="2" borderId="4" xfId="2" applyNumberFormat="1" applyFont="1" applyFill="1" applyBorder="1" applyAlignment="1">
      <alignment horizontal="left" wrapText="1"/>
    </xf>
    <xf numFmtId="7" fontId="13" fillId="2" borderId="12" xfId="1" applyNumberFormat="1" applyFont="1" applyFill="1" applyBorder="1" applyAlignment="1">
      <alignment horizontal="right" wrapText="1"/>
    </xf>
    <xf numFmtId="166" fontId="13" fillId="2" borderId="13" xfId="2" applyNumberFormat="1" applyFont="1" applyFill="1" applyBorder="1" applyAlignment="1">
      <alignment horizontal="right" wrapText="1"/>
    </xf>
    <xf numFmtId="7" fontId="13" fillId="2" borderId="4" xfId="1" applyNumberFormat="1" applyFont="1" applyFill="1" applyBorder="1" applyAlignment="1">
      <alignment horizontal="right" wrapText="1"/>
    </xf>
    <xf numFmtId="164" fontId="12" fillId="2" borderId="4" xfId="0" applyNumberFormat="1" applyFont="1" applyFill="1" applyBorder="1"/>
    <xf numFmtId="7" fontId="13" fillId="0" borderId="7" xfId="1" applyNumberFormat="1" applyFont="1" applyFill="1" applyBorder="1" applyAlignment="1">
      <alignment horizontal="right" wrapText="1"/>
    </xf>
    <xf numFmtId="166" fontId="12" fillId="0" borderId="5" xfId="0" applyNumberFormat="1" applyFont="1" applyFill="1" applyBorder="1" applyAlignment="1">
      <alignment horizontal="right"/>
    </xf>
    <xf numFmtId="166" fontId="13" fillId="0" borderId="5" xfId="2" applyNumberFormat="1" applyFont="1" applyFill="1" applyBorder="1" applyAlignment="1">
      <alignment horizontal="right" wrapText="1"/>
    </xf>
    <xf numFmtId="167" fontId="11" fillId="0" borderId="10" xfId="0" applyNumberFormat="1" applyFont="1" applyFill="1" applyBorder="1" applyAlignment="1">
      <alignment horizontal="left" wrapText="1"/>
    </xf>
    <xf numFmtId="7" fontId="12" fillId="2" borderId="9" xfId="0" applyNumberFormat="1" applyFont="1" applyFill="1" applyBorder="1"/>
    <xf numFmtId="7" fontId="13" fillId="2" borderId="10" xfId="2" applyNumberFormat="1" applyFont="1" applyFill="1" applyBorder="1" applyAlignment="1">
      <alignment wrapText="1"/>
    </xf>
    <xf numFmtId="7" fontId="13" fillId="0" borderId="10" xfId="2" applyNumberFormat="1" applyFont="1" applyFill="1" applyBorder="1">
      <alignment vertical="center"/>
    </xf>
    <xf numFmtId="7" fontId="12" fillId="2" borderId="10" xfId="0" applyNumberFormat="1" applyFont="1" applyFill="1" applyBorder="1"/>
    <xf numFmtId="7" fontId="12" fillId="0" borderId="10" xfId="0" applyNumberFormat="1" applyFont="1" applyFill="1" applyBorder="1"/>
    <xf numFmtId="0" fontId="12" fillId="2" borderId="10" xfId="0" applyFont="1" applyFill="1" applyBorder="1"/>
    <xf numFmtId="0" fontId="12" fillId="0" borderId="0" xfId="0" applyNumberFormat="1" applyFont="1" applyFill="1"/>
    <xf numFmtId="7" fontId="12" fillId="0" borderId="11" xfId="1" applyNumberFormat="1" applyFont="1" applyFill="1" applyBorder="1"/>
    <xf numFmtId="166" fontId="12" fillId="0" borderId="8" xfId="0" applyNumberFormat="1" applyFont="1" applyFill="1" applyBorder="1"/>
    <xf numFmtId="7" fontId="12" fillId="0" borderId="0" xfId="1" applyNumberFormat="1" applyFont="1" applyFill="1" applyBorder="1"/>
    <xf numFmtId="164" fontId="12" fillId="0" borderId="0" xfId="0" applyNumberFormat="1" applyFont="1" applyFill="1" applyBorder="1"/>
    <xf numFmtId="164" fontId="11" fillId="0" borderId="0" xfId="0" applyNumberFormat="1" applyFont="1" applyFill="1" applyBorder="1"/>
    <xf numFmtId="166" fontId="12" fillId="0" borderId="0" xfId="0" applyNumberFormat="1" applyFont="1" applyFill="1" applyBorder="1"/>
    <xf numFmtId="0" fontId="12" fillId="0" borderId="10" xfId="0" applyFont="1" applyFill="1" applyBorder="1"/>
    <xf numFmtId="0" fontId="12" fillId="0" borderId="3" xfId="0" applyNumberFormat="1" applyFont="1" applyFill="1" applyBorder="1"/>
    <xf numFmtId="166" fontId="12" fillId="0" borderId="3" xfId="0" applyNumberFormat="1" applyFont="1" applyFill="1" applyBorder="1"/>
    <xf numFmtId="164" fontId="11" fillId="0" borderId="3" xfId="0" applyNumberFormat="1" applyFont="1" applyFill="1" applyBorder="1"/>
    <xf numFmtId="0" fontId="12" fillId="0" borderId="6" xfId="0" applyFont="1" applyFill="1" applyBorder="1"/>
    <xf numFmtId="0" fontId="11" fillId="0" borderId="0" xfId="0" applyNumberFormat="1" applyFont="1" applyFill="1" applyBorder="1" applyAlignment="1">
      <alignment horizontal="right"/>
    </xf>
    <xf numFmtId="167" fontId="12" fillId="0" borderId="11" xfId="0" applyNumberFormat="1" applyFont="1" applyFill="1" applyBorder="1"/>
    <xf numFmtId="167" fontId="15" fillId="2" borderId="0" xfId="2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4</xdr:row>
      <xdr:rowOff>50800</xdr:rowOff>
    </xdr:from>
    <xdr:to>
      <xdr:col>4</xdr:col>
      <xdr:colOff>838200</xdr:colOff>
      <xdr:row>6</xdr:row>
      <xdr:rowOff>127000</xdr:rowOff>
    </xdr:to>
    <xdr:cxnSp macro="">
      <xdr:nvCxnSpPr>
        <xdr:cNvPr id="3" name="Straight Connector 2"/>
        <xdr:cNvCxnSpPr/>
      </xdr:nvCxnSpPr>
      <xdr:spPr>
        <a:xfrm flipV="1">
          <a:off x="5892800" y="863600"/>
          <a:ext cx="2159000" cy="482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6</xdr:row>
      <xdr:rowOff>88900</xdr:rowOff>
    </xdr:from>
    <xdr:to>
      <xdr:col>4</xdr:col>
      <xdr:colOff>901700</xdr:colOff>
      <xdr:row>14</xdr:row>
      <xdr:rowOff>76200</xdr:rowOff>
    </xdr:to>
    <xdr:cxnSp macro="">
      <xdr:nvCxnSpPr>
        <xdr:cNvPr id="6" name="Straight Connector 5"/>
        <xdr:cNvCxnSpPr/>
      </xdr:nvCxnSpPr>
      <xdr:spPr>
        <a:xfrm flipV="1">
          <a:off x="5918200" y="1308100"/>
          <a:ext cx="2197100" cy="1612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S70"/>
  <sheetViews>
    <sheetView tabSelected="1" topLeftCell="A9" zoomScale="75" zoomScaleNormal="75" zoomScalePageLayoutView="125" workbookViewId="0">
      <selection activeCell="A2" sqref="A2"/>
    </sheetView>
  </sheetViews>
  <sheetFormatPr defaultColWidth="8.85546875" defaultRowHeight="15.75" x14ac:dyDescent="0.25"/>
  <cols>
    <col min="1" max="1" width="19.85546875" style="2" customWidth="1"/>
    <col min="2" max="2" width="37.7109375" style="5" customWidth="1"/>
    <col min="3" max="3" width="17.5703125" style="6" customWidth="1"/>
    <col min="4" max="4" width="20.7109375" style="6" bestFit="1" customWidth="1"/>
    <col min="5" max="5" width="16" style="1" bestFit="1" customWidth="1"/>
    <col min="6" max="6" width="30" style="1" customWidth="1"/>
    <col min="7" max="7" width="37.5703125" style="8" customWidth="1"/>
    <col min="8" max="8" width="26.42578125" style="8" customWidth="1"/>
    <col min="9" max="9" width="17.85546875" style="8" customWidth="1"/>
    <col min="10" max="10" width="13" style="2" customWidth="1"/>
    <col min="11" max="11" width="13" style="3" customWidth="1"/>
    <col min="12" max="15" width="13" style="4" customWidth="1"/>
    <col min="16" max="20" width="13" style="2" customWidth="1"/>
    <col min="21" max="21" width="14.28515625" style="2" customWidth="1"/>
    <col min="22" max="16384" width="8.85546875" style="2"/>
  </cols>
  <sheetData>
    <row r="1" spans="1:16" x14ac:dyDescent="0.25">
      <c r="A1" s="44" t="s">
        <v>0</v>
      </c>
      <c r="B1" s="44"/>
      <c r="C1" s="44"/>
      <c r="D1" s="44"/>
      <c r="E1" s="45"/>
      <c r="F1" s="46"/>
      <c r="G1" s="47"/>
      <c r="H1" s="47"/>
      <c r="I1" s="47"/>
    </row>
    <row r="2" spans="1:16" x14ac:dyDescent="0.25">
      <c r="A2" s="48" t="s">
        <v>1</v>
      </c>
      <c r="B2" s="49"/>
      <c r="C2" s="50"/>
      <c r="D2" s="45"/>
      <c r="E2" s="45"/>
      <c r="F2" s="51"/>
      <c r="G2" s="47"/>
      <c r="H2" s="47"/>
      <c r="I2" s="47"/>
    </row>
    <row r="3" spans="1:16" x14ac:dyDescent="0.25">
      <c r="A3" s="52" t="s">
        <v>2</v>
      </c>
      <c r="B3" s="49"/>
      <c r="C3" s="50"/>
      <c r="D3" s="45"/>
      <c r="E3" s="45"/>
      <c r="F3" s="53"/>
      <c r="G3" s="47"/>
      <c r="H3" s="47"/>
      <c r="I3" s="47"/>
    </row>
    <row r="4" spans="1:16" x14ac:dyDescent="0.25">
      <c r="A4" s="52"/>
      <c r="B4" s="49"/>
      <c r="C4" s="50"/>
      <c r="D4" s="45"/>
      <c r="E4" s="45"/>
      <c r="F4" s="53"/>
      <c r="G4" s="47"/>
      <c r="H4" s="47"/>
      <c r="I4" s="47"/>
    </row>
    <row r="5" spans="1:16" ht="15.75" customHeight="1" x14ac:dyDescent="0.25">
      <c r="A5" s="52"/>
      <c r="B5" s="54" t="s">
        <v>3</v>
      </c>
      <c r="C5" s="55"/>
      <c r="D5" s="56"/>
      <c r="E5" s="45"/>
      <c r="F5" s="142" t="s">
        <v>37</v>
      </c>
      <c r="G5" s="142"/>
      <c r="H5" s="142"/>
      <c r="I5" s="142"/>
    </row>
    <row r="6" spans="1:16" x14ac:dyDescent="0.25">
      <c r="A6" s="52"/>
      <c r="B6" s="57" t="s">
        <v>4</v>
      </c>
      <c r="C6" s="58">
        <f>C16</f>
        <v>69666.789999999994</v>
      </c>
      <c r="D6" s="56"/>
      <c r="E6" s="45"/>
      <c r="F6" s="142"/>
      <c r="G6" s="142"/>
      <c r="H6" s="142"/>
      <c r="I6" s="142"/>
    </row>
    <row r="7" spans="1:16" x14ac:dyDescent="0.25">
      <c r="A7" s="52"/>
      <c r="B7" s="57" t="s">
        <v>5</v>
      </c>
      <c r="C7" s="59">
        <f>F34</f>
        <v>27797.460000000003</v>
      </c>
      <c r="D7" s="56"/>
      <c r="E7" s="45"/>
      <c r="F7" s="142"/>
      <c r="G7" s="142"/>
      <c r="H7" s="142"/>
      <c r="I7" s="142"/>
    </row>
    <row r="8" spans="1:16" x14ac:dyDescent="0.25">
      <c r="A8" s="52"/>
      <c r="B8" s="60" t="s">
        <v>2</v>
      </c>
      <c r="C8" s="61">
        <f>C6-C7</f>
        <v>41869.329999999987</v>
      </c>
      <c r="D8" s="56"/>
      <c r="E8" s="45"/>
      <c r="F8" s="142"/>
      <c r="G8" s="142"/>
      <c r="H8" s="142"/>
      <c r="I8" s="142"/>
    </row>
    <row r="9" spans="1:16" x14ac:dyDescent="0.25">
      <c r="A9" s="52"/>
      <c r="B9" s="62"/>
      <c r="C9" s="63"/>
      <c r="D9" s="64"/>
      <c r="E9" s="65"/>
      <c r="F9" s="53"/>
      <c r="G9" s="47"/>
      <c r="H9" s="47"/>
      <c r="I9" s="47"/>
    </row>
    <row r="10" spans="1:16" x14ac:dyDescent="0.25">
      <c r="A10" s="52"/>
      <c r="B10" s="62"/>
      <c r="C10" s="63"/>
      <c r="D10" s="64"/>
      <c r="E10" s="65"/>
      <c r="F10" s="53"/>
      <c r="G10" s="47"/>
      <c r="H10" s="47"/>
      <c r="I10" s="47"/>
    </row>
    <row r="11" spans="1:16" x14ac:dyDescent="0.25">
      <c r="A11" s="56"/>
      <c r="B11" s="66" t="s">
        <v>6</v>
      </c>
      <c r="C11" s="67"/>
      <c r="D11" s="45"/>
      <c r="E11" s="45"/>
      <c r="F11" s="45"/>
      <c r="G11" s="68"/>
      <c r="H11" s="68"/>
      <c r="I11" s="68"/>
    </row>
    <row r="12" spans="1:16" x14ac:dyDescent="0.25">
      <c r="A12" s="52"/>
      <c r="B12" s="69" t="s">
        <v>7</v>
      </c>
      <c r="C12" s="70">
        <v>24423</v>
      </c>
      <c r="D12" s="71"/>
      <c r="E12" s="71"/>
      <c r="F12" s="71"/>
      <c r="G12" s="72"/>
      <c r="H12" s="56"/>
      <c r="I12" s="56"/>
    </row>
    <row r="13" spans="1:16" x14ac:dyDescent="0.25">
      <c r="A13" s="52"/>
      <c r="B13" s="73" t="s">
        <v>8</v>
      </c>
      <c r="C13" s="74">
        <v>39390.089999999997</v>
      </c>
      <c r="D13" s="71"/>
      <c r="E13" s="71"/>
      <c r="F13" s="71"/>
      <c r="G13" s="72"/>
      <c r="H13" s="56"/>
      <c r="I13" s="56"/>
    </row>
    <row r="14" spans="1:16" ht="15.75" customHeight="1" x14ac:dyDescent="0.25">
      <c r="A14" s="52"/>
      <c r="B14" s="73" t="s">
        <v>9</v>
      </c>
      <c r="C14" s="74">
        <v>1838</v>
      </c>
      <c r="D14" s="71"/>
      <c r="E14" s="71"/>
      <c r="F14" s="75"/>
      <c r="G14" s="75"/>
      <c r="H14" s="75"/>
      <c r="I14" s="75"/>
    </row>
    <row r="15" spans="1:16" x14ac:dyDescent="0.25">
      <c r="A15" s="66"/>
      <c r="B15" s="76" t="s">
        <v>10</v>
      </c>
      <c r="C15" s="77">
        <v>4015.7</v>
      </c>
      <c r="D15" s="78"/>
      <c r="E15" s="78"/>
      <c r="F15" s="75"/>
      <c r="G15" s="75"/>
      <c r="H15" s="75"/>
      <c r="I15" s="75"/>
    </row>
    <row r="16" spans="1:16" x14ac:dyDescent="0.25">
      <c r="A16" s="79" t="s">
        <v>11</v>
      </c>
      <c r="B16" s="56"/>
      <c r="C16" s="80">
        <f>SUM(C12:C15)</f>
        <v>69666.789999999994</v>
      </c>
      <c r="D16" s="81"/>
      <c r="E16" s="81"/>
      <c r="F16" s="75"/>
      <c r="G16" s="75"/>
      <c r="H16" s="75"/>
      <c r="I16" s="75"/>
      <c r="J16" s="3"/>
      <c r="K16" s="4"/>
      <c r="P16" s="9"/>
    </row>
    <row r="17" spans="1:19" x14ac:dyDescent="0.25">
      <c r="A17" s="52"/>
      <c r="B17" s="82"/>
      <c r="C17" s="83"/>
      <c r="D17" s="84"/>
      <c r="E17" s="84"/>
      <c r="F17" s="75"/>
      <c r="G17" s="75"/>
      <c r="H17" s="75"/>
      <c r="I17" s="75"/>
    </row>
    <row r="18" spans="1:19" x14ac:dyDescent="0.25">
      <c r="A18" s="52"/>
      <c r="B18" s="82"/>
      <c r="C18" s="83"/>
      <c r="D18" s="84"/>
      <c r="E18" s="84"/>
      <c r="F18" s="84"/>
      <c r="G18" s="85"/>
      <c r="H18" s="56"/>
      <c r="I18" s="56"/>
    </row>
    <row r="19" spans="1:19" ht="32.25" customHeight="1" x14ac:dyDescent="0.25">
      <c r="A19" s="97"/>
      <c r="B19" s="112" t="s">
        <v>12</v>
      </c>
      <c r="C19" s="106" t="s">
        <v>29</v>
      </c>
      <c r="D19" s="109" t="s">
        <v>30</v>
      </c>
      <c r="E19" s="100" t="s">
        <v>13</v>
      </c>
      <c r="F19" s="109" t="s">
        <v>36</v>
      </c>
      <c r="G19" s="100" t="s">
        <v>31</v>
      </c>
      <c r="H19" s="121" t="s">
        <v>32</v>
      </c>
      <c r="I19" s="86"/>
      <c r="J19" s="10"/>
      <c r="K19" s="10"/>
      <c r="L19" s="11"/>
      <c r="M19" s="12"/>
      <c r="N19" s="12"/>
      <c r="O19" s="12"/>
      <c r="P19" s="12"/>
      <c r="Q19" s="10"/>
      <c r="R19" s="10"/>
      <c r="S19" s="10"/>
    </row>
    <row r="20" spans="1:19" s="17" customFormat="1" x14ac:dyDescent="0.25">
      <c r="A20" s="87">
        <v>10000</v>
      </c>
      <c r="B20" s="113" t="s">
        <v>14</v>
      </c>
      <c r="C20" s="114">
        <v>5200</v>
      </c>
      <c r="D20" s="115">
        <f>312+862.12+173.16+226.79+645.28+47.94+741+133.48+446+45.51+30.4+231+140+132.75</f>
        <v>4167.43</v>
      </c>
      <c r="E20" s="116">
        <v>4000</v>
      </c>
      <c r="F20" s="115">
        <v>1923.9499999999998</v>
      </c>
      <c r="G20" s="117" t="s">
        <v>14</v>
      </c>
      <c r="H20" s="122">
        <v>2000</v>
      </c>
      <c r="I20" s="88"/>
      <c r="J20" s="13"/>
      <c r="K20" s="13"/>
      <c r="L20" s="14"/>
      <c r="M20" s="15"/>
      <c r="N20" s="15"/>
      <c r="O20" s="15"/>
      <c r="P20" s="15"/>
      <c r="Q20" s="16"/>
      <c r="R20" s="16"/>
      <c r="S20" s="16"/>
    </row>
    <row r="21" spans="1:19" x14ac:dyDescent="0.25">
      <c r="A21" s="128">
        <v>10001</v>
      </c>
      <c r="B21" s="89" t="s">
        <v>15</v>
      </c>
      <c r="C21" s="129">
        <v>100</v>
      </c>
      <c r="D21" s="130">
        <f>334.09+64.77</f>
        <v>398.85999999999996</v>
      </c>
      <c r="E21" s="131">
        <v>500</v>
      </c>
      <c r="F21" s="111">
        <v>3607.36</v>
      </c>
      <c r="G21" s="132" t="s">
        <v>15</v>
      </c>
      <c r="H21" s="126">
        <v>1800</v>
      </c>
      <c r="I21" s="90"/>
      <c r="J21" s="21"/>
      <c r="K21" s="21"/>
      <c r="L21" s="3"/>
      <c r="P21" s="4"/>
      <c r="Q21" s="20"/>
      <c r="R21" s="20"/>
      <c r="S21" s="20"/>
    </row>
    <row r="22" spans="1:19" s="17" customFormat="1" x14ac:dyDescent="0.25">
      <c r="A22" s="87">
        <v>10002</v>
      </c>
      <c r="B22" s="91" t="s">
        <v>16</v>
      </c>
      <c r="C22" s="107">
        <v>4000</v>
      </c>
      <c r="D22" s="110">
        <f>558.62+32.94+183.51</f>
        <v>775.06999999999994</v>
      </c>
      <c r="E22" s="98">
        <v>2800</v>
      </c>
      <c r="F22" s="110">
        <v>1109.1199999999999</v>
      </c>
      <c r="G22" s="101" t="s">
        <v>16</v>
      </c>
      <c r="H22" s="123">
        <v>2500</v>
      </c>
      <c r="I22" s="92"/>
      <c r="J22" s="13"/>
      <c r="K22" s="13"/>
      <c r="L22" s="14"/>
      <c r="M22" s="15"/>
      <c r="N22" s="15"/>
      <c r="O22" s="15"/>
      <c r="P22" s="15"/>
      <c r="Q22" s="16"/>
      <c r="R22" s="16"/>
      <c r="S22" s="16"/>
    </row>
    <row r="23" spans="1:19" ht="15.75" customHeight="1" x14ac:dyDescent="0.25">
      <c r="A23" s="128">
        <v>10003</v>
      </c>
      <c r="B23" s="89" t="s">
        <v>17</v>
      </c>
      <c r="C23" s="108">
        <v>1600</v>
      </c>
      <c r="D23" s="111">
        <f>100.8+1048.79+37.8</f>
        <v>1187.3899999999999</v>
      </c>
      <c r="E23" s="99">
        <v>1400</v>
      </c>
      <c r="F23" s="111">
        <v>2323.9399999999996</v>
      </c>
      <c r="G23" s="132" t="s">
        <v>18</v>
      </c>
      <c r="H23" s="124">
        <v>2750</v>
      </c>
      <c r="I23" s="90"/>
      <c r="J23" s="21"/>
      <c r="K23" s="19"/>
      <c r="L23" s="3"/>
      <c r="P23" s="4"/>
      <c r="Q23" s="20"/>
      <c r="R23" s="20"/>
      <c r="S23" s="20"/>
    </row>
    <row r="24" spans="1:19" s="17" customFormat="1" ht="15.75" customHeight="1" x14ac:dyDescent="0.25">
      <c r="A24" s="87">
        <v>10004</v>
      </c>
      <c r="B24" s="93" t="s">
        <v>18</v>
      </c>
      <c r="C24" s="107">
        <v>2000</v>
      </c>
      <c r="D24" s="110">
        <v>2689.23</v>
      </c>
      <c r="E24" s="98">
        <v>2350</v>
      </c>
      <c r="F24" s="110">
        <v>1373.9900000000002</v>
      </c>
      <c r="G24" s="101" t="s">
        <v>20</v>
      </c>
      <c r="H24" s="125">
        <v>3000</v>
      </c>
      <c r="I24" s="92"/>
      <c r="J24" s="13"/>
      <c r="K24" s="13"/>
      <c r="L24" s="14"/>
      <c r="M24" s="15"/>
      <c r="N24" s="15"/>
      <c r="O24" s="15"/>
      <c r="P24" s="15"/>
      <c r="Q24" s="16"/>
      <c r="R24" s="16"/>
      <c r="S24" s="16"/>
    </row>
    <row r="25" spans="1:19" ht="15.75" customHeight="1" x14ac:dyDescent="0.25">
      <c r="A25" s="128">
        <v>10005</v>
      </c>
      <c r="B25" s="89" t="s">
        <v>19</v>
      </c>
      <c r="C25" s="108">
        <v>5500</v>
      </c>
      <c r="D25" s="111">
        <f>4390.72+160.76+48</f>
        <v>4599.4800000000005</v>
      </c>
      <c r="E25" s="99">
        <v>5000</v>
      </c>
      <c r="F25" s="111">
        <v>4964.7300000000005</v>
      </c>
      <c r="G25" s="132" t="s">
        <v>33</v>
      </c>
      <c r="H25" s="126">
        <v>2000</v>
      </c>
      <c r="I25" s="90"/>
      <c r="J25" s="21"/>
      <c r="K25" s="19"/>
      <c r="L25" s="3"/>
      <c r="P25" s="4"/>
      <c r="Q25" s="20"/>
      <c r="R25" s="20"/>
      <c r="S25" s="20"/>
    </row>
    <row r="26" spans="1:19" s="17" customFormat="1" ht="15.75" customHeight="1" x14ac:dyDescent="0.25">
      <c r="A26" s="87">
        <v>10006</v>
      </c>
      <c r="B26" s="93" t="s">
        <v>20</v>
      </c>
      <c r="C26" s="107">
        <v>10300</v>
      </c>
      <c r="D26" s="110">
        <f>678.67+120+685.1+448</f>
        <v>1931.77</v>
      </c>
      <c r="E26" s="98">
        <v>4000</v>
      </c>
      <c r="F26" s="110">
        <v>2272.3999999999996</v>
      </c>
      <c r="G26" s="101" t="s">
        <v>25</v>
      </c>
      <c r="H26" s="125">
        <v>5000</v>
      </c>
      <c r="I26" s="92"/>
      <c r="J26" s="13"/>
      <c r="K26" s="13"/>
      <c r="L26" s="14"/>
      <c r="M26" s="15"/>
      <c r="N26" s="15"/>
      <c r="O26" s="15"/>
      <c r="P26" s="15"/>
      <c r="Q26" s="16"/>
      <c r="R26" s="16"/>
      <c r="S26" s="16"/>
    </row>
    <row r="27" spans="1:19" ht="15.75" customHeight="1" x14ac:dyDescent="0.25">
      <c r="A27" s="128">
        <v>20002</v>
      </c>
      <c r="B27" s="89" t="s">
        <v>21</v>
      </c>
      <c r="C27" s="108">
        <v>900</v>
      </c>
      <c r="D27" s="111">
        <f>300+88.66</f>
        <v>388.65999999999997</v>
      </c>
      <c r="E27" s="99">
        <v>1200</v>
      </c>
      <c r="F27" s="111">
        <v>1328.43</v>
      </c>
      <c r="G27" s="132" t="s">
        <v>34</v>
      </c>
      <c r="H27" s="126">
        <v>4000</v>
      </c>
      <c r="I27" s="90"/>
      <c r="J27" s="19"/>
      <c r="K27" s="19"/>
      <c r="L27" s="3"/>
      <c r="P27" s="4"/>
      <c r="Q27" s="20"/>
      <c r="R27" s="20"/>
      <c r="S27" s="20"/>
    </row>
    <row r="28" spans="1:19" s="17" customFormat="1" ht="15.75" customHeight="1" x14ac:dyDescent="0.25">
      <c r="A28" s="87">
        <v>20003</v>
      </c>
      <c r="B28" s="93" t="s">
        <v>22</v>
      </c>
      <c r="C28" s="107">
        <v>100</v>
      </c>
      <c r="D28" s="110">
        <v>0</v>
      </c>
      <c r="E28" s="98">
        <v>100</v>
      </c>
      <c r="F28" s="110">
        <v>71</v>
      </c>
      <c r="G28" s="101" t="s">
        <v>35</v>
      </c>
      <c r="H28" s="125">
        <v>3000</v>
      </c>
      <c r="I28" s="92"/>
      <c r="J28" s="13"/>
      <c r="K28" s="13"/>
      <c r="L28" s="14"/>
      <c r="M28" s="15"/>
      <c r="N28" s="15"/>
      <c r="O28" s="15"/>
      <c r="P28" s="15"/>
      <c r="Q28" s="16"/>
      <c r="R28" s="16"/>
      <c r="S28" s="16"/>
    </row>
    <row r="29" spans="1:19" x14ac:dyDescent="0.25">
      <c r="A29" s="128">
        <v>20005</v>
      </c>
      <c r="B29" s="89" t="s">
        <v>23</v>
      </c>
      <c r="C29" s="108">
        <v>900</v>
      </c>
      <c r="D29" s="111">
        <v>1554.94</v>
      </c>
      <c r="E29" s="99">
        <v>600</v>
      </c>
      <c r="F29" s="111">
        <v>502.23</v>
      </c>
      <c r="G29" s="133"/>
      <c r="H29" s="126"/>
      <c r="I29" s="90"/>
      <c r="J29" s="19"/>
      <c r="K29" s="19"/>
      <c r="L29" s="3"/>
      <c r="P29" s="4"/>
      <c r="Q29" s="20"/>
      <c r="R29" s="20"/>
      <c r="S29" s="20"/>
    </row>
    <row r="30" spans="1:19" s="17" customFormat="1" x14ac:dyDescent="0.25">
      <c r="A30" s="87">
        <v>20011</v>
      </c>
      <c r="B30" s="93" t="s">
        <v>24</v>
      </c>
      <c r="C30" s="107">
        <v>200</v>
      </c>
      <c r="D30" s="110">
        <v>89.94</v>
      </c>
      <c r="E30" s="102">
        <v>100</v>
      </c>
      <c r="F30" s="110">
        <v>0</v>
      </c>
      <c r="G30" s="104"/>
      <c r="H30" s="127"/>
      <c r="I30" s="94"/>
      <c r="L30" s="14"/>
      <c r="M30" s="15"/>
      <c r="N30" s="15"/>
      <c r="O30" s="15"/>
      <c r="P30" s="15"/>
      <c r="Q30" s="16"/>
      <c r="R30" s="16"/>
      <c r="S30" s="16"/>
    </row>
    <row r="31" spans="1:19" x14ac:dyDescent="0.25">
      <c r="A31" s="128">
        <v>30001</v>
      </c>
      <c r="B31" s="89" t="s">
        <v>25</v>
      </c>
      <c r="C31" s="108">
        <v>5000</v>
      </c>
      <c r="D31" s="111">
        <v>155</v>
      </c>
      <c r="E31" s="134">
        <v>3000</v>
      </c>
      <c r="F31" s="111">
        <v>5325.93</v>
      </c>
      <c r="G31" s="133"/>
      <c r="H31" s="135"/>
      <c r="I31" s="56"/>
      <c r="K31" s="2"/>
      <c r="L31" s="3"/>
      <c r="P31" s="4"/>
      <c r="Q31" s="20"/>
      <c r="R31" s="20"/>
      <c r="S31" s="20"/>
    </row>
    <row r="32" spans="1:19" s="17" customFormat="1" x14ac:dyDescent="0.25">
      <c r="A32" s="87">
        <v>30002</v>
      </c>
      <c r="B32" s="93" t="s">
        <v>26</v>
      </c>
      <c r="C32" s="107">
        <v>500</v>
      </c>
      <c r="D32" s="110">
        <v>388.78</v>
      </c>
      <c r="E32" s="105">
        <v>500</v>
      </c>
      <c r="F32" s="110">
        <v>0</v>
      </c>
      <c r="G32" s="104"/>
      <c r="H32" s="127"/>
      <c r="I32" s="94"/>
      <c r="L32" s="14"/>
      <c r="M32" s="15"/>
      <c r="N32" s="15"/>
      <c r="O32" s="15"/>
      <c r="P32" s="15"/>
      <c r="Q32" s="16"/>
      <c r="R32" s="16"/>
      <c r="S32" s="16"/>
    </row>
    <row r="33" spans="1:19" x14ac:dyDescent="0.25">
      <c r="A33" s="136">
        <v>30003</v>
      </c>
      <c r="B33" s="95" t="s">
        <v>27</v>
      </c>
      <c r="C33" s="118">
        <v>400</v>
      </c>
      <c r="D33" s="119">
        <v>444</v>
      </c>
      <c r="E33" s="137">
        <v>500</v>
      </c>
      <c r="F33" s="120">
        <v>627.02</v>
      </c>
      <c r="G33" s="138"/>
      <c r="H33" s="139"/>
      <c r="I33" s="56"/>
      <c r="K33" s="2"/>
      <c r="L33" s="3"/>
      <c r="P33" s="4"/>
      <c r="Q33" s="20"/>
      <c r="R33" s="20"/>
      <c r="S33" s="20"/>
    </row>
    <row r="34" spans="1:19" x14ac:dyDescent="0.25">
      <c r="A34" s="140" t="s">
        <v>28</v>
      </c>
      <c r="B34" s="49"/>
      <c r="C34" s="141">
        <f>SUM(C20:C33)</f>
        <v>36700</v>
      </c>
      <c r="D34" s="130">
        <f>SUM(D20:D33)</f>
        <v>18770.549999999996</v>
      </c>
      <c r="E34" s="103">
        <v>26050</v>
      </c>
      <c r="F34" s="111">
        <v>27797.460000000003</v>
      </c>
      <c r="G34" s="133"/>
      <c r="H34" s="126">
        <f>SUM(H20:H28)</f>
        <v>26050</v>
      </c>
      <c r="I34" s="96"/>
      <c r="J34" s="22"/>
      <c r="K34" s="22"/>
      <c r="L34" s="23"/>
      <c r="M34" s="24"/>
      <c r="N34" s="24"/>
      <c r="O34" s="24"/>
      <c r="P34" s="24"/>
      <c r="Q34" s="22"/>
      <c r="R34" s="22"/>
      <c r="S34" s="22"/>
    </row>
    <row r="35" spans="1:19" x14ac:dyDescent="0.25">
      <c r="A35" s="18"/>
      <c r="B35" s="25"/>
      <c r="C35" s="25"/>
      <c r="D35" s="25"/>
      <c r="E35" s="25"/>
      <c r="F35" s="25"/>
      <c r="G35" s="25"/>
      <c r="H35" s="2"/>
      <c r="I35" s="2"/>
    </row>
    <row r="36" spans="1:19" x14ac:dyDescent="0.25">
      <c r="A36" s="26"/>
      <c r="B36" s="26"/>
      <c r="C36" s="26"/>
      <c r="D36" s="26"/>
      <c r="E36" s="26"/>
      <c r="F36" s="26"/>
      <c r="G36" s="2"/>
      <c r="H36" s="2"/>
      <c r="I36" s="2"/>
    </row>
    <row r="37" spans="1:19" x14ac:dyDescent="0.25">
      <c r="A37" s="27"/>
      <c r="B37" s="28"/>
      <c r="C37" s="29"/>
      <c r="D37" s="29"/>
      <c r="E37" s="30"/>
      <c r="F37" s="26"/>
      <c r="G37" s="2"/>
      <c r="H37" s="2"/>
      <c r="I37" s="2"/>
    </row>
    <row r="38" spans="1:19" x14ac:dyDescent="0.25">
      <c r="A38" s="31"/>
      <c r="B38" s="32"/>
      <c r="C38" s="33"/>
      <c r="D38" s="34"/>
      <c r="E38" s="35"/>
      <c r="F38" s="7"/>
    </row>
    <row r="39" spans="1:19" x14ac:dyDescent="0.25">
      <c r="A39" s="31"/>
      <c r="B39" s="36"/>
      <c r="C39" s="37"/>
      <c r="D39" s="38"/>
      <c r="E39" s="35"/>
      <c r="F39" s="7"/>
    </row>
    <row r="40" spans="1:19" x14ac:dyDescent="0.25">
      <c r="A40" s="31"/>
      <c r="B40" s="32"/>
      <c r="C40" s="33"/>
      <c r="D40" s="34"/>
      <c r="E40" s="35"/>
      <c r="F40" s="7"/>
    </row>
    <row r="41" spans="1:19" x14ac:dyDescent="0.25">
      <c r="A41" s="31"/>
      <c r="B41" s="36"/>
      <c r="C41" s="33"/>
      <c r="D41" s="34"/>
      <c r="E41" s="35"/>
      <c r="F41" s="7"/>
    </row>
    <row r="42" spans="1:19" x14ac:dyDescent="0.25">
      <c r="A42" s="31"/>
      <c r="B42" s="36"/>
      <c r="C42" s="33"/>
      <c r="D42" s="34"/>
      <c r="E42" s="35"/>
      <c r="F42" s="7"/>
    </row>
    <row r="43" spans="1:19" x14ac:dyDescent="0.25">
      <c r="A43" s="31"/>
      <c r="B43" s="36"/>
      <c r="C43" s="33"/>
      <c r="D43" s="34"/>
      <c r="E43" s="35"/>
      <c r="F43" s="7"/>
    </row>
    <row r="44" spans="1:19" x14ac:dyDescent="0.25">
      <c r="A44" s="31"/>
      <c r="B44" s="36"/>
      <c r="C44" s="33"/>
      <c r="D44" s="34"/>
      <c r="E44" s="35"/>
      <c r="F44" s="7"/>
    </row>
    <row r="45" spans="1:19" x14ac:dyDescent="0.25">
      <c r="A45" s="31"/>
      <c r="B45" s="36"/>
      <c r="C45" s="33"/>
      <c r="D45" s="34"/>
      <c r="E45" s="35"/>
      <c r="F45" s="7"/>
    </row>
    <row r="46" spans="1:19" x14ac:dyDescent="0.25">
      <c r="A46" s="31"/>
      <c r="B46" s="36"/>
      <c r="C46" s="33"/>
      <c r="D46" s="34"/>
      <c r="E46" s="35"/>
      <c r="F46" s="7"/>
    </row>
    <row r="47" spans="1:19" x14ac:dyDescent="0.25">
      <c r="A47" s="31"/>
      <c r="B47" s="36"/>
      <c r="C47" s="33"/>
      <c r="D47" s="34"/>
      <c r="E47" s="35"/>
      <c r="F47" s="7"/>
    </row>
    <row r="48" spans="1:19" x14ac:dyDescent="0.25">
      <c r="A48" s="31"/>
      <c r="B48" s="36"/>
      <c r="C48" s="33"/>
      <c r="D48" s="34"/>
      <c r="E48" s="35"/>
      <c r="F48" s="7"/>
    </row>
    <row r="49" spans="1:6" x14ac:dyDescent="0.25">
      <c r="A49" s="31"/>
      <c r="B49" s="36"/>
      <c r="C49" s="33"/>
      <c r="D49" s="34"/>
      <c r="E49" s="35"/>
      <c r="F49" s="7"/>
    </row>
    <row r="50" spans="1:6" x14ac:dyDescent="0.25">
      <c r="A50" s="31"/>
      <c r="B50" s="36"/>
      <c r="C50" s="33"/>
      <c r="D50" s="34"/>
      <c r="E50" s="35"/>
      <c r="F50" s="7"/>
    </row>
    <row r="51" spans="1:6" x14ac:dyDescent="0.25">
      <c r="A51" s="31"/>
      <c r="B51" s="36"/>
      <c r="C51" s="33"/>
      <c r="D51" s="39"/>
      <c r="E51" s="35"/>
      <c r="F51" s="7"/>
    </row>
    <row r="52" spans="1:6" x14ac:dyDescent="0.25">
      <c r="A52" s="40"/>
      <c r="B52" s="41"/>
      <c r="C52" s="42"/>
      <c r="D52" s="38"/>
      <c r="E52" s="35"/>
      <c r="F52" s="7"/>
    </row>
    <row r="53" spans="1:6" x14ac:dyDescent="0.25">
      <c r="A53" s="26"/>
      <c r="B53" s="26"/>
      <c r="C53" s="43"/>
      <c r="D53" s="43"/>
      <c r="E53" s="7"/>
      <c r="F53" s="7"/>
    </row>
    <row r="54" spans="1:6" x14ac:dyDescent="0.25">
      <c r="A54" s="26"/>
      <c r="B54" s="26"/>
      <c r="C54" s="43"/>
      <c r="D54" s="43"/>
      <c r="E54" s="7"/>
      <c r="F54" s="7"/>
    </row>
    <row r="70" ht="19.5" customHeight="1" x14ac:dyDescent="0.25"/>
  </sheetData>
  <mergeCells count="1">
    <mergeCell ref="F5:I8"/>
  </mergeCells>
  <pageMargins left="0.7" right="0.7" top="0.5" bottom="0.5" header="0.3" footer="0.3"/>
  <pageSetup orientation="landscape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Giambattista</dc:creator>
  <cp:lastModifiedBy>Emma</cp:lastModifiedBy>
  <dcterms:created xsi:type="dcterms:W3CDTF">2015-07-27T15:44:03Z</dcterms:created>
  <dcterms:modified xsi:type="dcterms:W3CDTF">2015-08-26T04:53:57Z</dcterms:modified>
</cp:coreProperties>
</file>